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05" yWindow="135" windowWidth="8775" windowHeight="8805" tabRatio="866" activeTab="7"/>
  </bookViews>
  <sheets>
    <sheet name="清单说明" sheetId="17" r:id="rId1"/>
    <sheet name="100章总则" sheetId="1" r:id="rId2"/>
    <sheet name="100章总则 (2)" sheetId="20" r:id="rId3"/>
    <sheet name="600章安全设施及预埋管线" sheetId="2" r:id="rId4"/>
    <sheet name="600章安全设施及预埋管线 (2)" sheetId="21" r:id="rId5"/>
    <sheet name="汇总表" sheetId="6" r:id="rId6"/>
    <sheet name="汇总表 (2)" sheetId="25" r:id="rId7"/>
    <sheet name="汇总表 (3)" sheetId="28" r:id="rId8"/>
  </sheets>
  <definedNames>
    <definedName name="_xlnm.Print_Area" localSheetId="3">'600章安全设施及预埋管线'!$A$1:$F$55</definedName>
    <definedName name="_xlnm.Print_Area" localSheetId="4">'600章安全设施及预埋管线 (2)'!$A$1:$F$31</definedName>
    <definedName name="_xlnm.Print_Titles" localSheetId="3">'600章安全设施及预埋管线'!$1:$4</definedName>
    <definedName name="_xlnm.Print_Titles" localSheetId="4">'600章安全设施及预埋管线 (2)'!$1:$4</definedName>
  </definedNames>
  <calcPr calcId="162913"/>
</workbook>
</file>

<file path=xl/calcChain.xml><?xml version="1.0" encoding="utf-8"?>
<calcChain xmlns="http://schemas.openxmlformats.org/spreadsheetml/2006/main">
  <c r="D8" i="25" l="1"/>
  <c r="D8" i="6"/>
  <c r="F7" i="21"/>
  <c r="F8" i="21"/>
  <c r="F9" i="21"/>
  <c r="F10" i="21"/>
  <c r="F11" i="21"/>
  <c r="F12" i="21"/>
  <c r="F13" i="21"/>
  <c r="F14" i="21"/>
  <c r="F15" i="21"/>
  <c r="F16" i="21"/>
  <c r="F17" i="21"/>
  <c r="F18" i="21"/>
  <c r="F19" i="21"/>
  <c r="F20" i="21"/>
  <c r="F21" i="21"/>
  <c r="F22" i="21"/>
  <c r="F23" i="21"/>
  <c r="F24" i="21"/>
  <c r="F25" i="21"/>
  <c r="F26" i="21"/>
  <c r="F27" i="21"/>
  <c r="F28" i="21"/>
  <c r="F29" i="21"/>
  <c r="F30" i="21"/>
  <c r="F6" i="21"/>
  <c r="F5" i="21"/>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13" i="20"/>
  <c r="F12" i="20"/>
  <c r="F11" i="20"/>
  <c r="F10" i="20"/>
  <c r="F9" i="20"/>
  <c r="F8" i="20"/>
  <c r="F7" i="20"/>
  <c r="F6" i="20"/>
  <c r="F5" i="20"/>
  <c r="F6" i="1"/>
  <c r="F7" i="1"/>
  <c r="F8" i="1"/>
  <c r="F9" i="1"/>
  <c r="F10" i="1"/>
  <c r="F11" i="1"/>
  <c r="F12" i="1"/>
  <c r="F13" i="1"/>
  <c r="F5" i="1"/>
  <c r="F6" i="2"/>
  <c r="F7" i="2"/>
  <c r="F8" i="2"/>
  <c r="F9" i="2"/>
  <c r="F31" i="21" l="1"/>
  <c r="D5" i="25" s="1"/>
  <c r="F14" i="20"/>
  <c r="D4" i="25" s="1"/>
  <c r="F5" i="2"/>
  <c r="D6" i="25" l="1"/>
  <c r="D9" i="25" s="1"/>
  <c r="F55" i="2"/>
  <c r="D5" i="6" s="1"/>
  <c r="F14" i="1"/>
  <c r="D4" i="6" s="1"/>
  <c r="D11" i="25" l="1"/>
  <c r="D12" i="25" s="1"/>
  <c r="C7" i="28" s="1"/>
  <c r="C5" i="28"/>
  <c r="D6" i="6"/>
  <c r="D9" i="6" s="1"/>
  <c r="C4" i="28" s="1"/>
  <c r="C8" i="28" l="1"/>
  <c r="D11" i="6"/>
  <c r="D12" i="6" s="1"/>
  <c r="C6" i="28" s="1"/>
  <c r="C9" i="28" s="1"/>
</calcChain>
</file>

<file path=xl/sharedStrings.xml><?xml version="1.0" encoding="utf-8"?>
<sst xmlns="http://schemas.openxmlformats.org/spreadsheetml/2006/main" count="357" uniqueCount="183">
  <si>
    <t>子目号</t>
  </si>
  <si>
    <t>子目名称</t>
  </si>
  <si>
    <t>单位</t>
  </si>
  <si>
    <t>数量</t>
  </si>
  <si>
    <t>单价</t>
  </si>
  <si>
    <t>合价</t>
  </si>
  <si>
    <t>102-1</t>
  </si>
  <si>
    <t>竣工文件</t>
  </si>
  <si>
    <t>总额</t>
  </si>
  <si>
    <t>102-2</t>
  </si>
  <si>
    <t>施工环保费</t>
  </si>
  <si>
    <t>102-3</t>
  </si>
  <si>
    <t>安全生产费</t>
  </si>
  <si>
    <t>103-1</t>
  </si>
  <si>
    <t>-a</t>
  </si>
  <si>
    <t>-b</t>
  </si>
  <si>
    <t>-c</t>
  </si>
  <si>
    <t>m</t>
  </si>
  <si>
    <t>103-3</t>
  </si>
  <si>
    <t>104-1</t>
  </si>
  <si>
    <t>承包人驻地建设</t>
  </si>
  <si>
    <t>合计</t>
  </si>
  <si>
    <t>个</t>
  </si>
  <si>
    <t>序号</t>
  </si>
  <si>
    <t>章次</t>
  </si>
  <si>
    <t>金额（元）</t>
  </si>
  <si>
    <t>工程量清单表</t>
  </si>
  <si>
    <t>m2</t>
  </si>
  <si>
    <t>投标报价汇总表</t>
    <phoneticPr fontId="4" type="noConversion"/>
  </si>
  <si>
    <t>工程量清单说明</t>
    <phoneticPr fontId="4" type="noConversion"/>
  </si>
  <si>
    <t>合价（元）</t>
    <phoneticPr fontId="4" type="noConversion"/>
  </si>
  <si>
    <t>合计</t>
    <phoneticPr fontId="4" type="noConversion"/>
  </si>
  <si>
    <t>-d</t>
  </si>
  <si>
    <t>-e</t>
  </si>
  <si>
    <t>-f</t>
  </si>
  <si>
    <t>轮廓标</t>
  </si>
  <si>
    <t>第100章   总则</t>
  </si>
  <si>
    <t>清单  100章  人民币</t>
  </si>
  <si>
    <r>
      <t>科</t>
    </r>
    <r>
      <rPr>
        <sz val="11"/>
        <color theme="1"/>
        <rFont val="宋体"/>
        <family val="3"/>
        <charset val="134"/>
        <scheme val="minor"/>
      </rPr>
      <t xml:space="preserve">   目   名   称</t>
    </r>
  </si>
  <si>
    <t>工程管理</t>
  </si>
  <si>
    <t>临时工程与设施</t>
  </si>
  <si>
    <t>交通导改</t>
  </si>
  <si>
    <t>临时供电设施架设、维护与拆除</t>
  </si>
  <si>
    <t>项目名称：天北路北延（昌金路-桥梓镇政府西街）怀柔段道路工程—交通工程第二部分（K10+000～K11+891）</t>
    <phoneticPr fontId="4" type="noConversion"/>
  </si>
  <si>
    <t>第600章   安全设施及预埋管线</t>
    <phoneticPr fontId="4" type="noConversion"/>
  </si>
  <si>
    <t>项目名称：天北路北延（昌金路-桥梓镇政府西街）怀柔段道路工程—交通工程第一部分（K5+672～K10+000）</t>
    <phoneticPr fontId="4" type="noConversion"/>
  </si>
  <si>
    <t>护栏</t>
  </si>
  <si>
    <t>602-3</t>
  </si>
  <si>
    <t>波形梁钢护栏</t>
  </si>
  <si>
    <t>路侧波形梁钢护栏</t>
  </si>
  <si>
    <t>-a-1</t>
  </si>
  <si>
    <t>路侧波形梁钢护栏(Gr-A-4E级）</t>
  </si>
  <si>
    <t>-a-1-1</t>
  </si>
  <si>
    <t>上游端部波形梁护栏</t>
  </si>
  <si>
    <t>-a-1-2</t>
  </si>
  <si>
    <t>下游端部波形梁护栏</t>
  </si>
  <si>
    <t>-a-1-3</t>
  </si>
  <si>
    <t>标准段波形梁护栏</t>
  </si>
  <si>
    <t>中央分隔带波形梁钢护栏</t>
  </si>
  <si>
    <t>-b-1</t>
  </si>
  <si>
    <t>中央分隔带波形梁钢护栏(Gr-Am-4C级）</t>
  </si>
  <si>
    <t>-b-1-1</t>
  </si>
  <si>
    <t>端部波形梁护栏</t>
  </si>
  <si>
    <t>-b-1-2</t>
  </si>
  <si>
    <t>-b-2</t>
  </si>
  <si>
    <t>中央分隔带波形梁钢护栏(Gr-Am-2B2级）</t>
  </si>
  <si>
    <t>-b-2-1</t>
  </si>
  <si>
    <t>连接部波形梁护栏</t>
  </si>
  <si>
    <t>-b-2-2</t>
  </si>
  <si>
    <t>道路交通标志</t>
  </si>
  <si>
    <t>604-1</t>
  </si>
  <si>
    <t>单柱式交通标志</t>
  </si>
  <si>
    <t>玻璃钢标志a=900 D=800mm</t>
  </si>
  <si>
    <t>玻璃钢标志2（800mm×800mm)</t>
  </si>
  <si>
    <t>玻璃钢标志1200mm×400mm</t>
  </si>
  <si>
    <t>玻璃钢标志D=1000mm 600mm×1200mm</t>
  </si>
  <si>
    <t>玻璃钢标志D=800mm（八角形）</t>
  </si>
  <si>
    <t>玻璃钢标志400mm×600mm</t>
  </si>
  <si>
    <t>604-5</t>
  </si>
  <si>
    <t>单悬臂式交通标志</t>
  </si>
  <si>
    <t>4500mm×2600mm</t>
  </si>
  <si>
    <t>4000mm×2000mm</t>
  </si>
  <si>
    <t>2800mm×3200mm</t>
  </si>
  <si>
    <t>2(a=1100mm)</t>
  </si>
  <si>
    <t>2(D=1000mm)</t>
  </si>
  <si>
    <t>604-7</t>
  </si>
  <si>
    <t>附着式交通标志</t>
  </si>
  <si>
    <t>400mm×600mm(桥跨段）</t>
  </si>
  <si>
    <t>520mm×320mm</t>
  </si>
  <si>
    <t>2000mm×700mm</t>
  </si>
  <si>
    <t>1320mm×3000mm</t>
  </si>
  <si>
    <t>604-8</t>
  </si>
  <si>
    <t>里程碑</t>
  </si>
  <si>
    <t>604-9</t>
  </si>
  <si>
    <t>公路界碑</t>
  </si>
  <si>
    <t>604-10</t>
  </si>
  <si>
    <t>百米桩</t>
  </si>
  <si>
    <t>道路交通标线</t>
  </si>
  <si>
    <t>605-1</t>
  </si>
  <si>
    <t>热熔型涂料路面标线</t>
  </si>
  <si>
    <t>605-5</t>
  </si>
  <si>
    <t>栏式轮廓标（A型）</t>
  </si>
  <si>
    <t>栏式轮廓标（B型）</t>
  </si>
  <si>
    <t>防眩设施</t>
  </si>
  <si>
    <t>606-1</t>
  </si>
  <si>
    <t>防眩板</t>
  </si>
  <si>
    <t>防眩板（路基段）</t>
  </si>
  <si>
    <t>防眩板（桥跨段）</t>
  </si>
  <si>
    <t>外场设备及灯控设施</t>
  </si>
  <si>
    <t>609-1</t>
  </si>
  <si>
    <t>激光交通量调查设备（增附高清摄像机）</t>
  </si>
  <si>
    <t>套</t>
  </si>
  <si>
    <t>609-2</t>
  </si>
  <si>
    <t>F型情报板（4000mm×2000mm)</t>
  </si>
  <si>
    <t>609-3</t>
  </si>
  <si>
    <t>十字灯控</t>
  </si>
  <si>
    <t>处</t>
  </si>
  <si>
    <t>609-4</t>
  </si>
  <si>
    <t>丁字灯控</t>
  </si>
  <si>
    <t>602-5</t>
  </si>
  <si>
    <t>中央分隔带活动护栏</t>
  </si>
  <si>
    <t>钢制插拔式</t>
  </si>
  <si>
    <t>活动式隔离栅(H=0.73m)</t>
  </si>
  <si>
    <t>-a-2</t>
  </si>
  <si>
    <t>活动式隔离栅(H=1.3m)（含渐变段）</t>
  </si>
  <si>
    <t>604-11</t>
  </si>
  <si>
    <t>防撞消能桶</t>
  </si>
  <si>
    <t>轮廓标（隔离栅处）</t>
  </si>
  <si>
    <t>清单  600章  人民币</t>
    <phoneticPr fontId="4" type="noConversion"/>
  </si>
  <si>
    <t>清单  600章  人民币</t>
    <phoneticPr fontId="4" type="noConversion"/>
  </si>
  <si>
    <t>总则</t>
  </si>
  <si>
    <t>安全设施及预埋管线</t>
  </si>
  <si>
    <t>第100章～600章清单合计</t>
  </si>
  <si>
    <t>计日工合计</t>
  </si>
  <si>
    <t>投标价（3+8=9）</t>
  </si>
  <si>
    <t>章次</t>
    <phoneticPr fontId="4" type="noConversion"/>
  </si>
  <si>
    <t>交通工程第一部分（K5+672～K10+000）评标价</t>
  </si>
  <si>
    <t>交通工程第二部分（K10+000～K11+891）评标价</t>
  </si>
  <si>
    <t>交通工程第一部分（K5+672～K10+000）投标价</t>
  </si>
  <si>
    <t>交通工程第二部分（K10+000～K11+891）投标价</t>
  </si>
  <si>
    <t>项目名称：天北路北延（昌金路-桥梓镇政府西街）怀柔段道路工程—交通工程</t>
    <phoneticPr fontId="4" type="noConversion"/>
  </si>
  <si>
    <t>1. 工程量清单说明</t>
  </si>
  <si>
    <t>1.1 本工程量清单是根据招标文件中包括的有合同约束力的工程量清单计量规则、图纸以及有关工程量清单的国家标准、行业标准、合同条款中约定的其他规则编制。约定计量规则中没有的子目，其工程量按照有合同约束力的图纸所标示尺寸的理论净量计算。计量采用中华人民共和国法定计量单位。</t>
  </si>
  <si>
    <t>1.2 本工程量清单应与招标文件中的投标人须知、通用合同条款、专用合同条款、工程量清单计量规则、技术规范及图纸等一起阅读和理解。</t>
  </si>
  <si>
    <t xml:space="preserve">1.3 本工程量清单中所列工程数量是估算的或设计的预计数量，仅作为投标报价的共同基础，不能作为最终结算与支付的依据。实际支付应按实际完成的工程量，由承包人按工程量清单计量规则规定的计量方法，以监理人认可的尺寸、断面计量，按本工程量清单的单价和总额价计算支付金额；或根据具体情况，按合同条款第 15.4 款的规定，按监理人确定的单价或总额价计算支付额。 </t>
  </si>
  <si>
    <t>1.4 工程量清单各章是按第八章“工程量清单计量规则”、第七章“技术规范”的相应章次编号的，因此，工程量清单中各章的工程子目的范围与计量等应与“工程量清单计量规则” “技术规范”相应章节的范围、计量与支付条款结合起来理解或解释。</t>
  </si>
  <si>
    <t xml:space="preserve">1.5 对作业和材料的一般说明或规定，未重复写入工程量清单内，在给工程量清单各子目标价前，应参阅第七章“技术规范”的有关内容。 </t>
  </si>
  <si>
    <t xml:space="preserve">1.6 工程量清单中所列工程量的变动，丝毫不会降低或影响合同条款的效力，也不免除承包人按规定的标准进行施工和修复缺陷的责任。 </t>
  </si>
  <si>
    <t xml:space="preserve">1.7 图纸中所列的工程数量表及数量汇总表仅是提供资料，不是工程量清单的外延。当图纸与工程量清单所列数量不一致时，以工程量清单所列数量作为报价的依据。 </t>
  </si>
  <si>
    <t>2. 投标报价说明</t>
  </si>
  <si>
    <t>2.1 工程量清单中的每一子目须填入单价或价格，且只允许有一个报价。</t>
  </si>
  <si>
    <t xml:space="preserve">2.2 除非合同另有规定，工程量清单中有标价的单价和总额价均已包括了为实施和完成合同工程所需的劳务、材料、机械、质检（自检）、安装、缺陷修复、管理、保险、税费、利润等费用，以及合同明示或暗示的所有责任、义务和一般风险。 </t>
  </si>
  <si>
    <t>2.3 工程量清单中投标人没有填入单价或价格的子目，其费用视为已分摊在工程量清单中其他相关子目的单价或价格之中。承包人必须按监理人指令完成工程量清单中未填入单价或价格的子目，但不能得到结算与支付。</t>
  </si>
  <si>
    <t>2.4 符合合同条款规定的全部费用应认为已被计入有标价的工程量清单所列各子目之中，未列子目不予计量的工作，其费用应视为已分摊在本合同工程的有关子目的单价或总额价之中。</t>
  </si>
  <si>
    <t>2.5 承包人用于本合同工程的各类装备的提供、运输、维护、拆卸、拼装等支付的费用，已包括在工程量清单的单价与总额价之中。</t>
  </si>
  <si>
    <t xml:space="preserve">2.6 工程量清单中各项金额均以人民币（元）结算。 </t>
  </si>
  <si>
    <t>2.7 暂列金额（不含计日工总额）的数量及拟用子目的说明：暂列金额为清单合计减去材料、工程设备、专业工程暂估价、安全生产费用（如有）合计的3%。除合同另有规定外，应由监理人按合同条款的规定，结合工程具体情况，报经发包人批准后指令全部或部分地使用，或者根本不予动用。</t>
  </si>
  <si>
    <t>2.8暂估价的数量及拟用子目说明：无。</t>
  </si>
  <si>
    <t>2.9承包人用于本合同工程特殊地段（如穿村、过镇、交通流量较大的路段）沿线设置围挡等支付的费用，已包括在工程量清单的单价与总额价之中。</t>
  </si>
  <si>
    <t>3. 计日工说明 不适用。</t>
  </si>
  <si>
    <t>4、其他说明</t>
  </si>
  <si>
    <t>4.1建筑工程一切险、第三者责任险以及其他各类保险由承包人按相关法律法规要求进行投保，其费用包含在所报的单价和总额价中，不单独计量与支付。按照招标文件规定的工程量清单格式提出安全生费用使用清单并针对安全生产费用单独报价，列入工程量清单第100章（如有）。工程量清单100章内列有上述安全生产费的支付子目，所报安全生产费用总额为相应投标控制价上限的1.5%，应单独报价且不得作为竞争性报价。投标人须严格按照本招标文件第五章工程量清单中“附件 公路工程安全费用使用范围”中的内容结合工程实际考虑填报安全生产费用，并填报第五章工程量清单中“表5.7公路工程安全费用使用清单报价”，公路工程安全费用使用清单表中的安全生产费用总额须与工程量清单中第100章安全生产费用子目填报的金额一致。</t>
  </si>
  <si>
    <t>4.2对作业和材料的一般说明或规定，未写入工程量清单内，在给工程量清单各子目标价前，应参阅招标文件中技术规范的有关部分。</t>
  </si>
  <si>
    <t>4.3对于符合要求的投标文件，在签订合同协议前，如发现工程量清单中有计算方面的算术差错，按投标须知有关条款规定修正。</t>
  </si>
  <si>
    <t>4.4工程量清单中所列工程量的变动，丝毫不会降低或影响合同条款的效力，也不免除承包人按规定的标准进行施工和修复缺陷的责任。</t>
  </si>
  <si>
    <t>4.5单价的合理性</t>
  </si>
  <si>
    <t>（1）每一项单价将均被视为已包含了必要的工程费，并较为均衡地分摊了一定比例其他费用的报价。</t>
  </si>
  <si>
    <t>单价分析表中各工程项目的报价应与工程量清单中相应项目的报价保持一致，不一致的以工程量清单单价为准。投标人应使用招标文件规定的单价分析表格式填写， 除工程量清单第100章外，所有清单细目的单价均须进行单价分析。由于报价符合时需对单价分析表中“投标控制价上限”中公布的任一种材料进行进一步审查，因此请投标人注意：严格按照如下分析子目提供单价分析表；组价合理，金额与工程量清单填写单价一致；所涉及到“投标控制价上限”中公布的任一种材料时，必须在单价分析表中“材料”一栏中填写出该材料的单价。</t>
  </si>
  <si>
    <t>（2）发包人保留对中标人工程量清单中某项报价偏高且明显不合理而无法接受的单价调整的权利，并以此作为签定合同协议书的一个条件。</t>
  </si>
  <si>
    <t>（3）施工过程中，施工单位应确保安全生产费专款专用。</t>
  </si>
  <si>
    <t>4.6本工程涉及的各种配合费用、冬雨季施工措施费用、拆迁配合费用、受拆迁影响增加费用、赶工措施费用、各标段之间施工影响增加费用、标准化施工涉及的费用、平安工地建设费用、项目中治理超限超载运输、空气重污染防治等费用均包括在单价中，不单独计量，且工期不予延长。</t>
  </si>
  <si>
    <t>4.7请承包人做好本施工标段范围内所有地下管线和交通预埋设施的保护工作，该费用不单独计量支付。</t>
  </si>
  <si>
    <t>4.8本工程执行《公路工程造价人员资格认证管理办法》(交通部[1995]1235号)、《公路工程造价人员资格认证管理实施细则》（公设字（1996）039号）、《关于实行公路工程造价人员“持证上岗”制度的通知》（京交公字（2002）473号）和《关于启用新式公路工程造价人员资格印章及停止使用原印章的的通知（京路项目字[2007]94号）》的规定，各投标单位须遵照执行。投标文件投标报价和工程量清单正本中须附清单编制人员身份证、毕业证、职称证及造价证的彩色扫描件或彩色打印件，造价人员在清单右上角签字并加盖交通部公路工程造价人员资格印章，其资格等级须满足上述文件规定。</t>
  </si>
  <si>
    <t>附件：</t>
  </si>
  <si>
    <t>1、 北京市交通委员会路政局关于印发《北京市公路工程安全生产费用管理办法》的通知（京交路安发[2017]533号）</t>
  </si>
  <si>
    <t>2、北京市公路工程安全生产监督管理办法（京交路安发[2012]262号）</t>
  </si>
  <si>
    <t>3、交通运输部办公厅关于印发《公路工程营业税改征增值税计价依据调整方案》的通知（交办公路[2016]66号）</t>
  </si>
  <si>
    <t>评标总价（1+2=5）</t>
    <phoneticPr fontId="4" type="noConversion"/>
  </si>
  <si>
    <t>投标总价（3+4=6）</t>
    <phoneticPr fontId="4" type="noConversion"/>
  </si>
  <si>
    <t>已包含在清单合计中的材料、工程设备、专业工程暂估价合计</t>
    <phoneticPr fontId="4" type="noConversion"/>
  </si>
  <si>
    <t>安全生产费</t>
    <phoneticPr fontId="4" type="noConversion"/>
  </si>
  <si>
    <t>清单合计减去材料、工程设备、专业工程暂估价和安全生产费合计 （3-4-5=6）（评标价）</t>
    <phoneticPr fontId="4" type="noConversion"/>
  </si>
  <si>
    <t>按上项（6）金额的3%作为不可预见因素的暂列金额（不含计日工总额）</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</si>
</sst>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000_ "/>
    <numFmt numFmtId="178" formatCode="0.00_);[Red]\(0.00\)"/>
    <numFmt numFmtId="179" formatCode="0_ "/>
    <numFmt numFmtId="180" formatCode="0_);[Red]\(0\)"/>
  </numFmts>
  <fonts count="18" x14ac:knownFonts="1">
    <font>
      <sz val="11"/>
      <color theme="1"/>
      <name val="宋体"/>
      <family val="2"/>
      <scheme val="minor"/>
    </font>
    <font>
      <sz val="10.5"/>
      <color theme="1"/>
      <name val="宋体"/>
      <family val="3"/>
      <charset val="134"/>
    </font>
    <font>
      <sz val="16"/>
      <color theme="1"/>
      <name val="宋体"/>
      <family val="3"/>
      <charset val="134"/>
    </font>
    <font>
      <sz val="10.5"/>
      <color rgb="FF000000"/>
      <name val="宋体"/>
      <family val="3"/>
      <charset val="134"/>
    </font>
    <font>
      <sz val="9"/>
      <name val="宋体"/>
      <family val="3"/>
      <charset val="134"/>
      <scheme val="minor"/>
    </font>
    <font>
      <sz val="10"/>
      <color theme="1"/>
      <name val="宋体"/>
      <family val="3"/>
      <charset val="134"/>
    </font>
    <font>
      <sz val="12"/>
      <name val="宋体"/>
      <family val="3"/>
      <charset val="134"/>
    </font>
    <font>
      <sz val="11"/>
      <color theme="1"/>
      <name val="宋体"/>
      <family val="3"/>
      <charset val="134"/>
    </font>
    <font>
      <sz val="14"/>
      <color theme="1"/>
      <name val="宋体"/>
      <family val="3"/>
      <charset val="134"/>
    </font>
    <font>
      <sz val="11"/>
      <color theme="1"/>
      <name val="宋体"/>
      <family val="3"/>
      <charset val="134"/>
    </font>
    <font>
      <b/>
      <sz val="16"/>
      <color theme="1"/>
      <name val="宋体"/>
      <family val="3"/>
      <charset val="134"/>
    </font>
    <font>
      <sz val="11"/>
      <color theme="1"/>
      <name val="宋体"/>
      <family val="3"/>
      <charset val="134"/>
      <scheme val="minor"/>
    </font>
    <font>
      <sz val="16"/>
      <color theme="1"/>
      <name val="宋体"/>
      <family val="3"/>
      <charset val="134"/>
    </font>
    <font>
      <sz val="11"/>
      <color theme="1"/>
      <name val="宋体"/>
      <family val="3"/>
      <charset val="134"/>
    </font>
    <font>
      <sz val="10.5"/>
      <color theme="1"/>
      <name val="宋体"/>
      <family val="3"/>
      <charset val="134"/>
    </font>
    <font>
      <sz val="10"/>
      <color theme="1"/>
      <name val="宋体"/>
      <family val="3"/>
      <charset val="134"/>
    </font>
    <font>
      <sz val="10.5"/>
      <color theme="1"/>
      <name val="宋体"/>
      <family val="3"/>
      <charset val="134"/>
      <scheme val="minor"/>
    </font>
    <font>
      <b/>
      <sz val="10.5"/>
      <color theme="1"/>
      <name val="宋体"/>
      <family val="3"/>
      <charset val="134"/>
      <scheme val="minor"/>
    </font>
  </fonts>
  <fills count="4">
    <fill>
      <patternFill patternType="none"/>
    </fill>
    <fill>
      <patternFill patternType="gray125"/>
    </fill>
    <fill>
      <patternFill patternType="solid">
        <fgColor theme="0" tint="-9.9948118533890809E-2"/>
        <bgColor indexed="64"/>
      </patternFill>
    </fill>
    <fill>
      <patternFill patternType="solid">
        <fgColor rgb="FFE6E6E6"/>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cellStyleXfs>
  <cellXfs count="62">
    <xf numFmtId="0" fontId="0" fillId="0" borderId="0" xfId="0"/>
    <xf numFmtId="0" fontId="5"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pplyProtection="1">
      <alignment horizontal="center" vertical="center"/>
    </xf>
    <xf numFmtId="0" fontId="5" fillId="2"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xf>
    <xf numFmtId="0" fontId="8" fillId="2" borderId="0" xfId="0" applyFont="1" applyFill="1" applyAlignment="1">
      <alignment horizontal="center" vertical="center" wrapText="1"/>
    </xf>
    <xf numFmtId="0" fontId="9" fillId="0" borderId="0" xfId="0" applyFont="1"/>
    <xf numFmtId="0" fontId="9" fillId="0" borderId="0" xfId="0" applyFont="1" applyAlignment="1">
      <alignment wrapText="1"/>
    </xf>
    <xf numFmtId="0" fontId="7" fillId="0" borderId="0" xfId="0" applyFont="1"/>
    <xf numFmtId="0" fontId="7" fillId="0" borderId="0" xfId="0" applyFont="1" applyAlignment="1">
      <alignment horizontal="center" vertical="center"/>
    </xf>
    <xf numFmtId="176" fontId="1"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1" xfId="0" applyFont="1" applyFill="1" applyBorder="1" applyAlignment="1">
      <alignment horizontal="left" vertical="center"/>
    </xf>
    <xf numFmtId="177" fontId="1"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0" fontId="1" fillId="2" borderId="1" xfId="0" applyFont="1" applyFill="1" applyBorder="1" applyAlignment="1">
      <alignment horizontal="justify" vertical="center" wrapText="1"/>
    </xf>
    <xf numFmtId="176" fontId="7" fillId="0" borderId="0" xfId="0" applyNumberFormat="1" applyFont="1"/>
    <xf numFmtId="0" fontId="7" fillId="0" borderId="0" xfId="0" applyNumberFormat="1" applyFont="1"/>
    <xf numFmtId="176" fontId="5" fillId="0" borderId="1" xfId="0" applyNumberFormat="1" applyFont="1" applyFill="1" applyBorder="1" applyAlignment="1" applyProtection="1">
      <alignment horizontal="center" vertical="center" wrapText="1"/>
      <protection locked="0"/>
    </xf>
    <xf numFmtId="176" fontId="3" fillId="2" borderId="1" xfId="0" applyNumberFormat="1" applyFont="1" applyFill="1" applyBorder="1" applyAlignment="1">
      <alignment horizontal="center" vertical="center" wrapText="1"/>
    </xf>
    <xf numFmtId="0" fontId="13" fillId="0" borderId="0" xfId="0" applyFont="1"/>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 fillId="2" borderId="1" xfId="0" applyFont="1" applyFill="1" applyBorder="1" applyAlignment="1" applyProtection="1">
      <alignment horizontal="left" vertical="center"/>
    </xf>
    <xf numFmtId="0" fontId="1" fillId="2" borderId="3" xfId="0" applyFont="1" applyFill="1" applyBorder="1" applyAlignment="1" applyProtection="1">
      <alignment horizontal="left" vertical="center" wrapText="1"/>
    </xf>
    <xf numFmtId="0" fontId="1"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xf>
    <xf numFmtId="0" fontId="1"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3" xfId="0" applyFont="1" applyFill="1" applyBorder="1" applyAlignment="1">
      <alignment horizontal="center" vertical="center" wrapText="1"/>
    </xf>
    <xf numFmtId="0" fontId="14" fillId="2" borderId="3" xfId="0" applyFont="1" applyFill="1" applyBorder="1" applyAlignment="1">
      <alignment horizontal="center" vertical="center"/>
    </xf>
    <xf numFmtId="0" fontId="14" fillId="2" borderId="1" xfId="0" applyFont="1" applyFill="1" applyBorder="1" applyAlignment="1">
      <alignment horizontal="center" vertical="center" wrapText="1"/>
    </xf>
    <xf numFmtId="0" fontId="1" fillId="2" borderId="3" xfId="0" applyFont="1" applyFill="1" applyBorder="1" applyAlignment="1">
      <alignment horizontal="center" vertical="center"/>
    </xf>
    <xf numFmtId="0" fontId="17" fillId="3" borderId="0" xfId="0" applyFont="1" applyFill="1" applyAlignment="1">
      <alignment horizontal="justify" vertical="center"/>
    </xf>
    <xf numFmtId="0" fontId="16" fillId="3" borderId="0" xfId="0" applyFont="1" applyFill="1" applyAlignment="1">
      <alignment horizontal="justify" vertical="center"/>
    </xf>
    <xf numFmtId="0" fontId="16" fillId="3" borderId="0" xfId="0" applyFont="1" applyFill="1" applyAlignment="1">
      <alignment wrapText="1"/>
    </xf>
    <xf numFmtId="0" fontId="1" fillId="2" borderId="3" xfId="0" applyFont="1" applyFill="1" applyBorder="1" applyAlignment="1" applyProtection="1">
      <alignment horizontal="left" vertical="center"/>
    </xf>
    <xf numFmtId="179" fontId="1" fillId="2" borderId="1" xfId="0" applyNumberFormat="1" applyFont="1" applyFill="1" applyBorder="1" applyAlignment="1">
      <alignment horizontal="center" vertical="center"/>
    </xf>
    <xf numFmtId="178" fontId="1" fillId="2" borderId="1" xfId="0" applyNumberFormat="1" applyFont="1" applyFill="1" applyBorder="1" applyAlignment="1">
      <alignment horizontal="center" vertical="center"/>
    </xf>
    <xf numFmtId="180" fontId="1" fillId="2" borderId="1" xfId="0" applyNumberFormat="1"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pplyProtection="1">
      <alignment horizontal="left" vertical="center" wrapText="1"/>
    </xf>
    <xf numFmtId="0" fontId="1" fillId="2" borderId="1" xfId="0"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0" fontId="2" fillId="2"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1" fillId="2" borderId="1" xfId="0" applyFont="1" applyFill="1" applyBorder="1" applyAlignment="1">
      <alignment horizontal="center" vertical="center"/>
    </xf>
    <xf numFmtId="0" fontId="10" fillId="2" borderId="0" xfId="0" applyFont="1" applyFill="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2" xfId="0" applyFont="1" applyFill="1" applyBorder="1" applyAlignment="1">
      <alignment horizontal="left" vertical="center" wrapText="1"/>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2" fillId="2" borderId="0" xfId="0" applyFont="1" applyFill="1" applyAlignment="1">
      <alignment horizontal="center" vertical="center" wrapText="1"/>
    </xf>
    <xf numFmtId="0" fontId="1" fillId="2" borderId="3"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Medium9"/>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view="pageBreakPreview" zoomScaleSheetLayoutView="100" workbookViewId="0">
      <selection activeCell="E23" sqref="E23"/>
    </sheetView>
  </sheetViews>
  <sheetFormatPr defaultRowHeight="13.5" x14ac:dyDescent="0.15"/>
  <cols>
    <col min="1" max="1" width="76.375" style="9" customWidth="1"/>
    <col min="2" max="16384" width="9" style="8"/>
  </cols>
  <sheetData>
    <row r="1" spans="1:1" ht="27.75" customHeight="1" x14ac:dyDescent="0.15">
      <c r="A1" s="7" t="s">
        <v>29</v>
      </c>
    </row>
    <row r="2" spans="1:1" x14ac:dyDescent="0.15">
      <c r="A2" s="37" t="s">
        <v>141</v>
      </c>
    </row>
    <row r="3" spans="1:1" ht="51" x14ac:dyDescent="0.15">
      <c r="A3" s="38" t="s">
        <v>142</v>
      </c>
    </row>
    <row r="4" spans="1:1" ht="25.5" x14ac:dyDescent="0.15">
      <c r="A4" s="38" t="s">
        <v>143</v>
      </c>
    </row>
    <row r="5" spans="1:1" ht="51" x14ac:dyDescent="0.15">
      <c r="A5" s="38" t="s">
        <v>144</v>
      </c>
    </row>
    <row r="6" spans="1:1" ht="43.5" customHeight="1" x14ac:dyDescent="0.15">
      <c r="A6" s="38" t="s">
        <v>145</v>
      </c>
    </row>
    <row r="7" spans="1:1" ht="25.5" x14ac:dyDescent="0.15">
      <c r="A7" s="38" t="s">
        <v>146</v>
      </c>
    </row>
    <row r="8" spans="1:1" ht="25.5" x14ac:dyDescent="0.15">
      <c r="A8" s="38" t="s">
        <v>147</v>
      </c>
    </row>
    <row r="9" spans="1:1" ht="25.5" x14ac:dyDescent="0.15">
      <c r="A9" s="38" t="s">
        <v>148</v>
      </c>
    </row>
    <row r="10" spans="1:1" x14ac:dyDescent="0.15">
      <c r="A10" s="37" t="s">
        <v>149</v>
      </c>
    </row>
    <row r="11" spans="1:1" x14ac:dyDescent="0.15">
      <c r="A11" s="38" t="s">
        <v>150</v>
      </c>
    </row>
    <row r="12" spans="1:1" ht="38.25" x14ac:dyDescent="0.15">
      <c r="A12" s="38" t="s">
        <v>151</v>
      </c>
    </row>
    <row r="13" spans="1:1" ht="38.25" x14ac:dyDescent="0.15">
      <c r="A13" s="38" t="s">
        <v>152</v>
      </c>
    </row>
    <row r="14" spans="1:1" ht="25.5" x14ac:dyDescent="0.15">
      <c r="A14" s="38" t="s">
        <v>153</v>
      </c>
    </row>
    <row r="15" spans="1:1" ht="25.5" x14ac:dyDescent="0.15">
      <c r="A15" s="38" t="s">
        <v>154</v>
      </c>
    </row>
    <row r="16" spans="1:1" x14ac:dyDescent="0.15">
      <c r="A16" s="38" t="s">
        <v>155</v>
      </c>
    </row>
    <row r="17" spans="1:1" ht="38.25" x14ac:dyDescent="0.15">
      <c r="A17" s="38" t="s">
        <v>156</v>
      </c>
    </row>
    <row r="18" spans="1:1" x14ac:dyDescent="0.15">
      <c r="A18" s="38" t="s">
        <v>157</v>
      </c>
    </row>
    <row r="19" spans="1:1" ht="25.5" x14ac:dyDescent="0.15">
      <c r="A19" s="38" t="s">
        <v>158</v>
      </c>
    </row>
    <row r="20" spans="1:1" x14ac:dyDescent="0.15">
      <c r="A20" s="37" t="s">
        <v>159</v>
      </c>
    </row>
    <row r="21" spans="1:1" x14ac:dyDescent="0.15">
      <c r="A21" s="37" t="s">
        <v>160</v>
      </c>
    </row>
    <row r="22" spans="1:1" ht="102" x14ac:dyDescent="0.15">
      <c r="A22" s="38" t="s">
        <v>161</v>
      </c>
    </row>
    <row r="23" spans="1:1" ht="25.5" x14ac:dyDescent="0.15">
      <c r="A23" s="38" t="s">
        <v>162</v>
      </c>
    </row>
    <row r="24" spans="1:1" ht="25.5" x14ac:dyDescent="0.15">
      <c r="A24" s="38" t="s">
        <v>163</v>
      </c>
    </row>
    <row r="25" spans="1:1" ht="25.5" x14ac:dyDescent="0.15">
      <c r="A25" s="38" t="s">
        <v>164</v>
      </c>
    </row>
    <row r="26" spans="1:1" x14ac:dyDescent="0.15">
      <c r="A26" s="38" t="s">
        <v>165</v>
      </c>
    </row>
    <row r="27" spans="1:1" ht="25.5" x14ac:dyDescent="0.15">
      <c r="A27" s="38" t="s">
        <v>166</v>
      </c>
    </row>
    <row r="28" spans="1:1" ht="76.5" x14ac:dyDescent="0.15">
      <c r="A28" s="38" t="s">
        <v>167</v>
      </c>
    </row>
    <row r="29" spans="1:1" ht="25.5" x14ac:dyDescent="0.15">
      <c r="A29" s="38" t="s">
        <v>168</v>
      </c>
    </row>
    <row r="30" spans="1:1" x14ac:dyDescent="0.15">
      <c r="A30" s="38" t="s">
        <v>169</v>
      </c>
    </row>
    <row r="31" spans="1:1" ht="38.25" x14ac:dyDescent="0.15">
      <c r="A31" s="38" t="s">
        <v>170</v>
      </c>
    </row>
    <row r="32" spans="1:1" ht="25.5" x14ac:dyDescent="0.15">
      <c r="A32" s="38" t="s">
        <v>171</v>
      </c>
    </row>
    <row r="33" spans="1:1" ht="89.25" x14ac:dyDescent="0.15">
      <c r="A33" s="38" t="s">
        <v>172</v>
      </c>
    </row>
    <row r="34" spans="1:1" x14ac:dyDescent="0.15">
      <c r="A34" s="37" t="s">
        <v>173</v>
      </c>
    </row>
    <row r="35" spans="1:1" ht="25.5" x14ac:dyDescent="0.15">
      <c r="A35" s="38" t="s">
        <v>174</v>
      </c>
    </row>
    <row r="36" spans="1:1" x14ac:dyDescent="0.15">
      <c r="A36" s="38" t="s">
        <v>175</v>
      </c>
    </row>
    <row r="37" spans="1:1" ht="25.5" x14ac:dyDescent="0.15">
      <c r="A37" s="39" t="s">
        <v>176</v>
      </c>
    </row>
  </sheetData>
  <sheetProtection algorithmName="SHA-512" hashValue="vYnhEBIb1zJRj0jmqgC4wL0pe2l7RLx8yqL3Ww/w+LzSv8T6E49APEtFk+qdA3miZ1dGQFMJyTf/5cxZ4bqmVw==" saltValue="L9xXvvaoB7l309NqGiB5Dg==" spinCount="100000" sheet="1" objects="1" scenarios="1"/>
  <phoneticPr fontId="4" type="noConversion"/>
  <pageMargins left="1.1811023622047245" right="1.1023622047244095" top="0.74803149606299213" bottom="0.74803149606299213" header="0.31496062992125984" footer="0.31496062992125984"/>
  <pageSetup paperSize="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view="pageBreakPreview" zoomScaleSheetLayoutView="100" workbookViewId="0">
      <selection activeCell="I12" sqref="I12"/>
    </sheetView>
  </sheetViews>
  <sheetFormatPr defaultRowHeight="13.5" x14ac:dyDescent="0.15"/>
  <cols>
    <col min="1" max="1" width="9" style="10" customWidth="1"/>
    <col min="2" max="2" width="34.875" style="10" customWidth="1"/>
    <col min="3" max="3" width="9" style="10"/>
    <col min="4" max="4" width="9.5" style="10" customWidth="1"/>
    <col min="5" max="5" width="11.125" style="10" customWidth="1"/>
    <col min="6" max="6" width="14.875" style="10" customWidth="1"/>
    <col min="7" max="10" width="9" style="11"/>
    <col min="11" max="16384" width="9" style="10"/>
  </cols>
  <sheetData>
    <row r="1" spans="1:6" ht="27" customHeight="1" x14ac:dyDescent="0.15">
      <c r="A1" s="48" t="s">
        <v>26</v>
      </c>
      <c r="B1" s="48"/>
      <c r="C1" s="48"/>
      <c r="D1" s="48"/>
      <c r="E1" s="48"/>
      <c r="F1" s="48"/>
    </row>
    <row r="2" spans="1:6" ht="27" customHeight="1" x14ac:dyDescent="0.15">
      <c r="A2" s="49" t="s">
        <v>36</v>
      </c>
      <c r="B2" s="49"/>
      <c r="C2" s="49"/>
      <c r="D2" s="49"/>
      <c r="E2" s="49"/>
      <c r="F2" s="49"/>
    </row>
    <row r="3" spans="1:6" ht="42" customHeight="1" x14ac:dyDescent="0.15">
      <c r="A3" s="46" t="s">
        <v>45</v>
      </c>
      <c r="B3" s="46"/>
      <c r="C3" s="46"/>
      <c r="D3" s="46"/>
      <c r="E3" s="46"/>
      <c r="F3" s="46"/>
    </row>
    <row r="4" spans="1:6" ht="26.25" customHeight="1" x14ac:dyDescent="0.15">
      <c r="A4" s="2" t="s">
        <v>0</v>
      </c>
      <c r="B4" s="28" t="s">
        <v>1</v>
      </c>
      <c r="C4" s="2" t="s">
        <v>2</v>
      </c>
      <c r="D4" s="2" t="s">
        <v>3</v>
      </c>
      <c r="E4" s="4" t="s">
        <v>4</v>
      </c>
      <c r="F4" s="4" t="s">
        <v>30</v>
      </c>
    </row>
    <row r="5" spans="1:6" ht="26.25" customHeight="1" x14ac:dyDescent="0.15">
      <c r="A5" s="29">
        <v>102</v>
      </c>
      <c r="B5" s="27" t="s">
        <v>39</v>
      </c>
      <c r="C5" s="29"/>
      <c r="D5" s="6"/>
      <c r="E5" s="29"/>
      <c r="F5" s="5" t="str">
        <f>IF(E5="","",ROUND(D5*ROUND(E5,2),0))</f>
        <v/>
      </c>
    </row>
    <row r="6" spans="1:6" ht="26.25" customHeight="1" x14ac:dyDescent="0.15">
      <c r="A6" s="29" t="s">
        <v>6</v>
      </c>
      <c r="B6" s="40" t="s">
        <v>7</v>
      </c>
      <c r="C6" s="29" t="s">
        <v>8</v>
      </c>
      <c r="D6" s="6">
        <v>1</v>
      </c>
      <c r="E6" s="20"/>
      <c r="F6" s="5" t="str">
        <f t="shared" ref="F6:F13" si="0">IF(E6="","",ROUND(D6*ROUND(E6,2),0))</f>
        <v/>
      </c>
    </row>
    <row r="7" spans="1:6" ht="26.25" customHeight="1" x14ac:dyDescent="0.15">
      <c r="A7" s="29" t="s">
        <v>9</v>
      </c>
      <c r="B7" s="26" t="s">
        <v>10</v>
      </c>
      <c r="C7" s="29" t="s">
        <v>8</v>
      </c>
      <c r="D7" s="6">
        <v>1</v>
      </c>
      <c r="E7" s="20"/>
      <c r="F7" s="5" t="str">
        <f t="shared" si="0"/>
        <v/>
      </c>
    </row>
    <row r="8" spans="1:6" ht="26.25" customHeight="1" x14ac:dyDescent="0.15">
      <c r="A8" s="29" t="s">
        <v>11</v>
      </c>
      <c r="B8" s="26" t="s">
        <v>12</v>
      </c>
      <c r="C8" s="29" t="s">
        <v>8</v>
      </c>
      <c r="D8" s="6">
        <v>1</v>
      </c>
      <c r="E8" s="29">
        <v>101110</v>
      </c>
      <c r="F8" s="5">
        <f t="shared" si="0"/>
        <v>101110</v>
      </c>
    </row>
    <row r="9" spans="1:6" ht="30.75" customHeight="1" x14ac:dyDescent="0.15">
      <c r="A9" s="29">
        <v>103</v>
      </c>
      <c r="B9" s="27" t="s">
        <v>40</v>
      </c>
      <c r="C9" s="29"/>
      <c r="D9" s="6"/>
      <c r="E9" s="29"/>
      <c r="F9" s="5" t="str">
        <f t="shared" si="0"/>
        <v/>
      </c>
    </row>
    <row r="10" spans="1:6" ht="26.25" customHeight="1" x14ac:dyDescent="0.15">
      <c r="A10" s="29" t="s">
        <v>13</v>
      </c>
      <c r="B10" s="27" t="s">
        <v>41</v>
      </c>
      <c r="C10" s="29" t="s">
        <v>8</v>
      </c>
      <c r="D10" s="6">
        <v>1</v>
      </c>
      <c r="E10" s="20"/>
      <c r="F10" s="5" t="str">
        <f t="shared" si="0"/>
        <v/>
      </c>
    </row>
    <row r="11" spans="1:6" ht="26.25" customHeight="1" x14ac:dyDescent="0.15">
      <c r="A11" s="29" t="s">
        <v>18</v>
      </c>
      <c r="B11" s="27" t="s">
        <v>42</v>
      </c>
      <c r="C11" s="29" t="s">
        <v>8</v>
      </c>
      <c r="D11" s="6">
        <v>1</v>
      </c>
      <c r="E11" s="20"/>
      <c r="F11" s="5" t="str">
        <f t="shared" si="0"/>
        <v/>
      </c>
    </row>
    <row r="12" spans="1:6" ht="26.25" customHeight="1" x14ac:dyDescent="0.15">
      <c r="A12" s="29">
        <v>104</v>
      </c>
      <c r="B12" s="27" t="s">
        <v>20</v>
      </c>
      <c r="C12" s="29"/>
      <c r="D12" s="6"/>
      <c r="E12" s="29"/>
      <c r="F12" s="5" t="str">
        <f t="shared" si="0"/>
        <v/>
      </c>
    </row>
    <row r="13" spans="1:6" ht="26.25" customHeight="1" x14ac:dyDescent="0.15">
      <c r="A13" s="29" t="s">
        <v>19</v>
      </c>
      <c r="B13" s="27" t="s">
        <v>20</v>
      </c>
      <c r="C13" s="29" t="s">
        <v>8</v>
      </c>
      <c r="D13" s="6">
        <v>1</v>
      </c>
      <c r="E13" s="20"/>
      <c r="F13" s="5" t="str">
        <f t="shared" si="0"/>
        <v/>
      </c>
    </row>
    <row r="14" spans="1:6" ht="26.25" customHeight="1" x14ac:dyDescent="0.15">
      <c r="A14" s="47" t="s">
        <v>37</v>
      </c>
      <c r="B14" s="47"/>
      <c r="C14" s="47"/>
      <c r="D14" s="47" t="s">
        <v>21</v>
      </c>
      <c r="E14" s="47"/>
      <c r="F14" s="1">
        <f>SUM(F5:F13)</f>
        <v>101110</v>
      </c>
    </row>
  </sheetData>
  <sheetProtection algorithmName="SHA-512" hashValue="YmI83rAOLC5SZz9+Kj73FXP0LAfS8plIE/iTWcaUHOLI+xt7ihb4lHPPubJ2AuEJS+Vy6g5HXakwAi6ce1kdjQ==" saltValue="gOrulMLvaP3nYA2+QKozng==" spinCount="100000" sheet="1" objects="1" scenarios="1"/>
  <mergeCells count="5">
    <mergeCell ref="A3:F3"/>
    <mergeCell ref="A14:C14"/>
    <mergeCell ref="D14:E14"/>
    <mergeCell ref="A1:F1"/>
    <mergeCell ref="A2:F2"/>
  </mergeCells>
  <phoneticPr fontId="4"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view="pageBreakPreview" zoomScaleSheetLayoutView="100" workbookViewId="0">
      <selection activeCell="J14" sqref="J14"/>
    </sheetView>
  </sheetViews>
  <sheetFormatPr defaultRowHeight="13.5" x14ac:dyDescent="0.15"/>
  <cols>
    <col min="1" max="1" width="9" style="10" customWidth="1"/>
    <col min="2" max="2" width="34.875" style="10" customWidth="1"/>
    <col min="3" max="3" width="9" style="10"/>
    <col min="4" max="4" width="9.5" style="10" customWidth="1"/>
    <col min="5" max="5" width="11.125" style="10" customWidth="1"/>
    <col min="6" max="6" width="14.875" style="10" customWidth="1"/>
    <col min="7" max="10" width="9" style="11"/>
    <col min="11" max="16384" width="9" style="10"/>
  </cols>
  <sheetData>
    <row r="1" spans="1:6" ht="27" customHeight="1" x14ac:dyDescent="0.15">
      <c r="A1" s="48" t="s">
        <v>26</v>
      </c>
      <c r="B1" s="48"/>
      <c r="C1" s="48"/>
      <c r="D1" s="48"/>
      <c r="E1" s="48"/>
      <c r="F1" s="48"/>
    </row>
    <row r="2" spans="1:6" ht="27" customHeight="1" x14ac:dyDescent="0.15">
      <c r="A2" s="49" t="s">
        <v>36</v>
      </c>
      <c r="B2" s="49"/>
      <c r="C2" s="49"/>
      <c r="D2" s="49"/>
      <c r="E2" s="49"/>
      <c r="F2" s="49"/>
    </row>
    <row r="3" spans="1:6" ht="42" customHeight="1" x14ac:dyDescent="0.15">
      <c r="A3" s="46" t="s">
        <v>43</v>
      </c>
      <c r="B3" s="46"/>
      <c r="C3" s="46"/>
      <c r="D3" s="46"/>
      <c r="E3" s="46"/>
      <c r="F3" s="46"/>
    </row>
    <row r="4" spans="1:6" ht="26.25" customHeight="1" x14ac:dyDescent="0.15">
      <c r="A4" s="28" t="s">
        <v>0</v>
      </c>
      <c r="B4" s="28" t="s">
        <v>1</v>
      </c>
      <c r="C4" s="28" t="s">
        <v>2</v>
      </c>
      <c r="D4" s="28" t="s">
        <v>3</v>
      </c>
      <c r="E4" s="29" t="s">
        <v>4</v>
      </c>
      <c r="F4" s="29" t="s">
        <v>30</v>
      </c>
    </row>
    <row r="5" spans="1:6" ht="26.25" customHeight="1" x14ac:dyDescent="0.15">
      <c r="A5" s="29">
        <v>102</v>
      </c>
      <c r="B5" s="27" t="s">
        <v>39</v>
      </c>
      <c r="C5" s="29"/>
      <c r="D5" s="6"/>
      <c r="E5" s="29"/>
      <c r="F5" s="5" t="str">
        <f>IF(E5="","",ROUND(D5*ROUND(E5,2),0))</f>
        <v/>
      </c>
    </row>
    <row r="6" spans="1:6" ht="26.25" customHeight="1" x14ac:dyDescent="0.15">
      <c r="A6" s="29" t="s">
        <v>6</v>
      </c>
      <c r="B6" s="40" t="s">
        <v>7</v>
      </c>
      <c r="C6" s="29" t="s">
        <v>8</v>
      </c>
      <c r="D6" s="6">
        <v>1</v>
      </c>
      <c r="E6" s="20"/>
      <c r="F6" s="5" t="str">
        <f t="shared" ref="F6:F13" si="0">IF(E6="","",ROUND(D6*ROUND(E6,2),0))</f>
        <v/>
      </c>
    </row>
    <row r="7" spans="1:6" ht="26.25" customHeight="1" x14ac:dyDescent="0.15">
      <c r="A7" s="29" t="s">
        <v>9</v>
      </c>
      <c r="B7" s="26" t="s">
        <v>10</v>
      </c>
      <c r="C7" s="29" t="s">
        <v>8</v>
      </c>
      <c r="D7" s="6">
        <v>1</v>
      </c>
      <c r="E7" s="20"/>
      <c r="F7" s="5" t="str">
        <f t="shared" si="0"/>
        <v/>
      </c>
    </row>
    <row r="8" spans="1:6" ht="26.25" customHeight="1" x14ac:dyDescent="0.15">
      <c r="A8" s="29" t="s">
        <v>11</v>
      </c>
      <c r="B8" s="26" t="s">
        <v>12</v>
      </c>
      <c r="C8" s="29" t="s">
        <v>8</v>
      </c>
      <c r="D8" s="6">
        <v>1</v>
      </c>
      <c r="E8" s="29">
        <v>28612</v>
      </c>
      <c r="F8" s="5">
        <f t="shared" si="0"/>
        <v>28612</v>
      </c>
    </row>
    <row r="9" spans="1:6" ht="30.75" customHeight="1" x14ac:dyDescent="0.15">
      <c r="A9" s="29">
        <v>103</v>
      </c>
      <c r="B9" s="27" t="s">
        <v>40</v>
      </c>
      <c r="C9" s="29"/>
      <c r="D9" s="6"/>
      <c r="E9" s="29"/>
      <c r="F9" s="5" t="str">
        <f t="shared" si="0"/>
        <v/>
      </c>
    </row>
    <row r="10" spans="1:6" ht="26.25" customHeight="1" x14ac:dyDescent="0.15">
      <c r="A10" s="29" t="s">
        <v>13</v>
      </c>
      <c r="B10" s="27" t="s">
        <v>41</v>
      </c>
      <c r="C10" s="29" t="s">
        <v>8</v>
      </c>
      <c r="D10" s="6">
        <v>1</v>
      </c>
      <c r="E10" s="20"/>
      <c r="F10" s="5" t="str">
        <f t="shared" si="0"/>
        <v/>
      </c>
    </row>
    <row r="11" spans="1:6" ht="26.25" customHeight="1" x14ac:dyDescent="0.15">
      <c r="A11" s="29" t="s">
        <v>18</v>
      </c>
      <c r="B11" s="27" t="s">
        <v>42</v>
      </c>
      <c r="C11" s="29" t="s">
        <v>8</v>
      </c>
      <c r="D11" s="6">
        <v>1</v>
      </c>
      <c r="E11" s="20"/>
      <c r="F11" s="5" t="str">
        <f t="shared" si="0"/>
        <v/>
      </c>
    </row>
    <row r="12" spans="1:6" ht="26.25" customHeight="1" x14ac:dyDescent="0.15">
      <c r="A12" s="29">
        <v>104</v>
      </c>
      <c r="B12" s="27" t="s">
        <v>20</v>
      </c>
      <c r="C12" s="29"/>
      <c r="D12" s="6"/>
      <c r="E12" s="29"/>
      <c r="F12" s="5" t="str">
        <f t="shared" si="0"/>
        <v/>
      </c>
    </row>
    <row r="13" spans="1:6" ht="26.25" customHeight="1" x14ac:dyDescent="0.15">
      <c r="A13" s="29" t="s">
        <v>19</v>
      </c>
      <c r="B13" s="27" t="s">
        <v>20</v>
      </c>
      <c r="C13" s="29" t="s">
        <v>8</v>
      </c>
      <c r="D13" s="6">
        <v>1</v>
      </c>
      <c r="E13" s="20"/>
      <c r="F13" s="5" t="str">
        <f t="shared" si="0"/>
        <v/>
      </c>
    </row>
    <row r="14" spans="1:6" ht="26.25" customHeight="1" x14ac:dyDescent="0.15">
      <c r="A14" s="47" t="s">
        <v>37</v>
      </c>
      <c r="B14" s="47"/>
      <c r="C14" s="47"/>
      <c r="D14" s="47" t="s">
        <v>21</v>
      </c>
      <c r="E14" s="47"/>
      <c r="F14" s="1">
        <f>SUM(F5:F13)</f>
        <v>28612</v>
      </c>
    </row>
  </sheetData>
  <sheetProtection algorithmName="SHA-512" hashValue="Ida9aOWA8xNvNroaMlSlY6kG77nddgx50xTt5djhx5yOcCCJPDA43CoteZ8MqEtE28Od2pgfLGlsWM/jc9o/Hw==" saltValue="ZIN3vMqD6bn5U0DnDs7E9g==" spinCount="100000" sheet="1" objects="1" scenarios="1"/>
  <mergeCells count="5">
    <mergeCell ref="A1:F1"/>
    <mergeCell ref="A2:F2"/>
    <mergeCell ref="A3:F3"/>
    <mergeCell ref="A14:C14"/>
    <mergeCell ref="D14:E14"/>
  </mergeCells>
  <phoneticPr fontId="4"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55"/>
  <sheetViews>
    <sheetView showZeros="0" view="pageBreakPreview" zoomScaleSheetLayoutView="100" workbookViewId="0">
      <selection activeCell="E54" sqref="E9:E54"/>
    </sheetView>
  </sheetViews>
  <sheetFormatPr defaultRowHeight="13.5" x14ac:dyDescent="0.15"/>
  <cols>
    <col min="1" max="1" width="9" style="10" customWidth="1"/>
    <col min="2" max="2" width="33.5" style="10" customWidth="1"/>
    <col min="3" max="3" width="9" style="10"/>
    <col min="4" max="4" width="11.75" style="10" customWidth="1"/>
    <col min="5" max="5" width="11.625" style="18" customWidth="1"/>
    <col min="6" max="6" width="13.125" style="19" customWidth="1"/>
    <col min="7" max="16384" width="9" style="10"/>
  </cols>
  <sheetData>
    <row r="1" spans="1:6" ht="27" customHeight="1" x14ac:dyDescent="0.15">
      <c r="A1" s="52" t="s">
        <v>26</v>
      </c>
      <c r="B1" s="52"/>
      <c r="C1" s="52"/>
      <c r="D1" s="52"/>
      <c r="E1" s="52"/>
      <c r="F1" s="52"/>
    </row>
    <row r="2" spans="1:6" ht="27" customHeight="1" x14ac:dyDescent="0.15">
      <c r="A2" s="50" t="s">
        <v>44</v>
      </c>
      <c r="B2" s="50"/>
      <c r="C2" s="50"/>
      <c r="D2" s="50"/>
      <c r="E2" s="50"/>
      <c r="F2" s="50"/>
    </row>
    <row r="3" spans="1:6" ht="41.25" customHeight="1" x14ac:dyDescent="0.15">
      <c r="A3" s="55" t="s">
        <v>45</v>
      </c>
      <c r="B3" s="55"/>
      <c r="C3" s="55"/>
      <c r="D3" s="55"/>
      <c r="E3" s="55"/>
      <c r="F3" s="55"/>
    </row>
    <row r="4" spans="1:6" ht="26.25" customHeight="1" x14ac:dyDescent="0.15">
      <c r="A4" s="3" t="s">
        <v>0</v>
      </c>
      <c r="B4" s="3" t="s">
        <v>1</v>
      </c>
      <c r="C4" s="3" t="s">
        <v>2</v>
      </c>
      <c r="D4" s="3" t="s">
        <v>3</v>
      </c>
      <c r="E4" s="12" t="s">
        <v>4</v>
      </c>
      <c r="F4" s="13" t="s">
        <v>5</v>
      </c>
    </row>
    <row r="5" spans="1:6" ht="26.25" customHeight="1" x14ac:dyDescent="0.15">
      <c r="A5" s="45">
        <v>602</v>
      </c>
      <c r="B5" s="14" t="s">
        <v>46</v>
      </c>
      <c r="C5" s="45"/>
      <c r="D5" s="15"/>
      <c r="E5" s="16"/>
      <c r="F5" s="5" t="str">
        <f>IF(E5="","",ROUND(D5*ROUND(E5,2),0))</f>
        <v/>
      </c>
    </row>
    <row r="6" spans="1:6" ht="26.25" customHeight="1" x14ac:dyDescent="0.15">
      <c r="A6" s="45" t="s">
        <v>47</v>
      </c>
      <c r="B6" s="17" t="s">
        <v>48</v>
      </c>
      <c r="C6" s="31"/>
      <c r="D6" s="15"/>
      <c r="E6" s="16"/>
      <c r="F6" s="5" t="str">
        <f t="shared" ref="F6:F54" si="0">IF(E6="","",ROUND(D6*ROUND(E6,2),0))</f>
        <v/>
      </c>
    </row>
    <row r="7" spans="1:6" ht="26.25" customHeight="1" x14ac:dyDescent="0.15">
      <c r="A7" s="45" t="s">
        <v>14</v>
      </c>
      <c r="B7" s="14" t="s">
        <v>49</v>
      </c>
      <c r="C7" s="31"/>
      <c r="D7" s="15"/>
      <c r="E7" s="16"/>
      <c r="F7" s="5" t="str">
        <f t="shared" si="0"/>
        <v/>
      </c>
    </row>
    <row r="8" spans="1:6" ht="26.25" customHeight="1" x14ac:dyDescent="0.15">
      <c r="A8" s="45" t="s">
        <v>50</v>
      </c>
      <c r="B8" s="14" t="s">
        <v>51</v>
      </c>
      <c r="C8" s="45"/>
      <c r="D8" s="15"/>
      <c r="E8" s="16"/>
      <c r="F8" s="5" t="str">
        <f t="shared" si="0"/>
        <v/>
      </c>
    </row>
    <row r="9" spans="1:6" ht="26.25" customHeight="1" x14ac:dyDescent="0.15">
      <c r="A9" s="45" t="s">
        <v>52</v>
      </c>
      <c r="B9" s="14" t="s">
        <v>53</v>
      </c>
      <c r="C9" s="31" t="s">
        <v>17</v>
      </c>
      <c r="D9" s="12">
        <v>84</v>
      </c>
      <c r="E9" s="20"/>
      <c r="F9" s="5" t="str">
        <f t="shared" si="0"/>
        <v/>
      </c>
    </row>
    <row r="10" spans="1:6" ht="26.25" customHeight="1" x14ac:dyDescent="0.15">
      <c r="A10" s="45" t="s">
        <v>54</v>
      </c>
      <c r="B10" s="14" t="s">
        <v>55</v>
      </c>
      <c r="C10" s="31" t="s">
        <v>17</v>
      </c>
      <c r="D10" s="12">
        <v>12</v>
      </c>
      <c r="E10" s="20"/>
      <c r="F10" s="5" t="str">
        <f t="shared" si="0"/>
        <v/>
      </c>
    </row>
    <row r="11" spans="1:6" ht="26.25" customHeight="1" x14ac:dyDescent="0.15">
      <c r="A11" s="45" t="s">
        <v>56</v>
      </c>
      <c r="B11" s="14" t="s">
        <v>57</v>
      </c>
      <c r="C11" s="31" t="s">
        <v>17</v>
      </c>
      <c r="D11" s="12">
        <v>1144</v>
      </c>
      <c r="E11" s="20"/>
      <c r="F11" s="5" t="str">
        <f t="shared" si="0"/>
        <v/>
      </c>
    </row>
    <row r="12" spans="1:6" ht="26.25" customHeight="1" x14ac:dyDescent="0.15">
      <c r="A12" s="45" t="s">
        <v>15</v>
      </c>
      <c r="B12" s="14" t="s">
        <v>58</v>
      </c>
      <c r="C12" s="31"/>
      <c r="D12" s="12"/>
      <c r="E12" s="16"/>
      <c r="F12" s="5" t="str">
        <f t="shared" si="0"/>
        <v/>
      </c>
    </row>
    <row r="13" spans="1:6" ht="26.25" customHeight="1" x14ac:dyDescent="0.15">
      <c r="A13" s="45" t="s">
        <v>59</v>
      </c>
      <c r="B13" s="14" t="s">
        <v>60</v>
      </c>
      <c r="C13" s="31"/>
      <c r="D13" s="12"/>
      <c r="E13" s="21"/>
      <c r="F13" s="5" t="str">
        <f t="shared" si="0"/>
        <v/>
      </c>
    </row>
    <row r="14" spans="1:6" ht="26.25" customHeight="1" x14ac:dyDescent="0.15">
      <c r="A14" s="45" t="s">
        <v>61</v>
      </c>
      <c r="B14" s="14" t="s">
        <v>62</v>
      </c>
      <c r="C14" s="31" t="s">
        <v>17</v>
      </c>
      <c r="D14" s="12">
        <v>504</v>
      </c>
      <c r="E14" s="20"/>
      <c r="F14" s="5" t="str">
        <f t="shared" si="0"/>
        <v/>
      </c>
    </row>
    <row r="15" spans="1:6" ht="26.25" customHeight="1" x14ac:dyDescent="0.15">
      <c r="A15" s="45" t="s">
        <v>63</v>
      </c>
      <c r="B15" s="14" t="s">
        <v>57</v>
      </c>
      <c r="C15" s="31" t="s">
        <v>17</v>
      </c>
      <c r="D15" s="12">
        <v>5732</v>
      </c>
      <c r="E15" s="20"/>
      <c r="F15" s="5" t="str">
        <f t="shared" si="0"/>
        <v/>
      </c>
    </row>
    <row r="16" spans="1:6" ht="26.25" customHeight="1" x14ac:dyDescent="0.15">
      <c r="A16" s="45" t="s">
        <v>64</v>
      </c>
      <c r="B16" s="14" t="s">
        <v>65</v>
      </c>
      <c r="C16" s="31"/>
      <c r="D16" s="12"/>
      <c r="E16" s="16"/>
      <c r="F16" s="5" t="str">
        <f t="shared" si="0"/>
        <v/>
      </c>
    </row>
    <row r="17" spans="1:6" ht="26.25" customHeight="1" x14ac:dyDescent="0.15">
      <c r="A17" s="45" t="s">
        <v>66</v>
      </c>
      <c r="B17" s="14" t="s">
        <v>67</v>
      </c>
      <c r="C17" s="31" t="s">
        <v>17</v>
      </c>
      <c r="D17" s="12">
        <v>96</v>
      </c>
      <c r="E17" s="20"/>
      <c r="F17" s="5" t="str">
        <f t="shared" si="0"/>
        <v/>
      </c>
    </row>
    <row r="18" spans="1:6" ht="26.25" customHeight="1" x14ac:dyDescent="0.15">
      <c r="A18" s="45" t="s">
        <v>68</v>
      </c>
      <c r="B18" s="14" t="s">
        <v>57</v>
      </c>
      <c r="C18" s="31" t="s">
        <v>17</v>
      </c>
      <c r="D18" s="12">
        <v>1856</v>
      </c>
      <c r="E18" s="20"/>
      <c r="F18" s="5" t="str">
        <f t="shared" si="0"/>
        <v/>
      </c>
    </row>
    <row r="19" spans="1:6" ht="26.25" customHeight="1" x14ac:dyDescent="0.15">
      <c r="A19" s="45">
        <v>604</v>
      </c>
      <c r="B19" s="14" t="s">
        <v>69</v>
      </c>
      <c r="C19" s="31"/>
      <c r="D19" s="12"/>
      <c r="E19" s="16"/>
      <c r="F19" s="5" t="str">
        <f t="shared" si="0"/>
        <v/>
      </c>
    </row>
    <row r="20" spans="1:6" ht="26.25" customHeight="1" x14ac:dyDescent="0.15">
      <c r="A20" s="45" t="s">
        <v>70</v>
      </c>
      <c r="B20" s="14" t="s">
        <v>71</v>
      </c>
      <c r="C20" s="31"/>
      <c r="D20" s="12"/>
      <c r="E20" s="16"/>
      <c r="F20" s="5" t="str">
        <f t="shared" si="0"/>
        <v/>
      </c>
    </row>
    <row r="21" spans="1:6" ht="26.25" customHeight="1" x14ac:dyDescent="0.15">
      <c r="A21" s="45" t="s">
        <v>14</v>
      </c>
      <c r="B21" s="14" t="s">
        <v>72</v>
      </c>
      <c r="C21" s="31" t="s">
        <v>22</v>
      </c>
      <c r="D21" s="41">
        <v>3</v>
      </c>
      <c r="E21" s="20"/>
      <c r="F21" s="5" t="str">
        <f t="shared" si="0"/>
        <v/>
      </c>
    </row>
    <row r="22" spans="1:6" ht="26.25" customHeight="1" x14ac:dyDescent="0.15">
      <c r="A22" s="45" t="s">
        <v>15</v>
      </c>
      <c r="B22" s="14" t="s">
        <v>73</v>
      </c>
      <c r="C22" s="31" t="s">
        <v>22</v>
      </c>
      <c r="D22" s="41">
        <v>7</v>
      </c>
      <c r="E22" s="20"/>
      <c r="F22" s="5" t="str">
        <f t="shared" si="0"/>
        <v/>
      </c>
    </row>
    <row r="23" spans="1:6" ht="26.25" customHeight="1" x14ac:dyDescent="0.15">
      <c r="A23" s="45" t="s">
        <v>16</v>
      </c>
      <c r="B23" s="14" t="s">
        <v>74</v>
      </c>
      <c r="C23" s="31" t="s">
        <v>22</v>
      </c>
      <c r="D23" s="41">
        <v>7</v>
      </c>
      <c r="E23" s="20"/>
      <c r="F23" s="5" t="str">
        <f t="shared" si="0"/>
        <v/>
      </c>
    </row>
    <row r="24" spans="1:6" ht="26.25" customHeight="1" x14ac:dyDescent="0.15">
      <c r="A24" s="45" t="s">
        <v>32</v>
      </c>
      <c r="B24" s="14" t="s">
        <v>75</v>
      </c>
      <c r="C24" s="31" t="s">
        <v>22</v>
      </c>
      <c r="D24" s="41">
        <v>14</v>
      </c>
      <c r="E24" s="20"/>
      <c r="F24" s="5" t="str">
        <f t="shared" si="0"/>
        <v/>
      </c>
    </row>
    <row r="25" spans="1:6" ht="26.25" customHeight="1" x14ac:dyDescent="0.15">
      <c r="A25" s="45" t="s">
        <v>33</v>
      </c>
      <c r="B25" s="14" t="s">
        <v>76</v>
      </c>
      <c r="C25" s="31" t="s">
        <v>22</v>
      </c>
      <c r="D25" s="41">
        <v>8</v>
      </c>
      <c r="E25" s="20"/>
      <c r="F25" s="5" t="str">
        <f t="shared" si="0"/>
        <v/>
      </c>
    </row>
    <row r="26" spans="1:6" ht="26.25" customHeight="1" x14ac:dyDescent="0.15">
      <c r="A26" s="45" t="s">
        <v>34</v>
      </c>
      <c r="B26" s="14" t="s">
        <v>77</v>
      </c>
      <c r="C26" s="31" t="s">
        <v>22</v>
      </c>
      <c r="D26" s="41">
        <v>144</v>
      </c>
      <c r="E26" s="20"/>
      <c r="F26" s="5" t="str">
        <f t="shared" si="0"/>
        <v/>
      </c>
    </row>
    <row r="27" spans="1:6" ht="26.25" customHeight="1" x14ac:dyDescent="0.15">
      <c r="A27" s="45" t="s">
        <v>78</v>
      </c>
      <c r="B27" s="14" t="s">
        <v>79</v>
      </c>
      <c r="C27" s="31"/>
      <c r="D27" s="41"/>
      <c r="E27" s="16"/>
      <c r="F27" s="5" t="str">
        <f t="shared" si="0"/>
        <v/>
      </c>
    </row>
    <row r="28" spans="1:6" ht="26.25" customHeight="1" x14ac:dyDescent="0.15">
      <c r="A28" s="45" t="s">
        <v>14</v>
      </c>
      <c r="B28" s="14" t="s">
        <v>80</v>
      </c>
      <c r="C28" s="31" t="s">
        <v>22</v>
      </c>
      <c r="D28" s="41">
        <v>7</v>
      </c>
      <c r="E28" s="20"/>
      <c r="F28" s="5" t="str">
        <f t="shared" si="0"/>
        <v/>
      </c>
    </row>
    <row r="29" spans="1:6" ht="26.25" customHeight="1" x14ac:dyDescent="0.15">
      <c r="A29" s="45" t="s">
        <v>15</v>
      </c>
      <c r="B29" s="14" t="s">
        <v>81</v>
      </c>
      <c r="C29" s="31" t="s">
        <v>22</v>
      </c>
      <c r="D29" s="41">
        <v>1</v>
      </c>
      <c r="E29" s="20"/>
      <c r="F29" s="5" t="str">
        <f t="shared" si="0"/>
        <v/>
      </c>
    </row>
    <row r="30" spans="1:6" ht="26.25" customHeight="1" x14ac:dyDescent="0.15">
      <c r="A30" s="45" t="s">
        <v>16</v>
      </c>
      <c r="B30" s="14" t="s">
        <v>82</v>
      </c>
      <c r="C30" s="31" t="s">
        <v>22</v>
      </c>
      <c r="D30" s="41">
        <v>1</v>
      </c>
      <c r="E30" s="20"/>
      <c r="F30" s="5" t="str">
        <f t="shared" si="0"/>
        <v/>
      </c>
    </row>
    <row r="31" spans="1:6" ht="26.25" customHeight="1" x14ac:dyDescent="0.15">
      <c r="A31" s="45" t="s">
        <v>32</v>
      </c>
      <c r="B31" s="14" t="s">
        <v>83</v>
      </c>
      <c r="C31" s="31" t="s">
        <v>22</v>
      </c>
      <c r="D31" s="41">
        <v>7</v>
      </c>
      <c r="E31" s="20"/>
      <c r="F31" s="5" t="str">
        <f t="shared" si="0"/>
        <v/>
      </c>
    </row>
    <row r="32" spans="1:6" ht="26.25" customHeight="1" x14ac:dyDescent="0.15">
      <c r="A32" s="45" t="s">
        <v>33</v>
      </c>
      <c r="B32" s="14" t="s">
        <v>84</v>
      </c>
      <c r="C32" s="31" t="s">
        <v>22</v>
      </c>
      <c r="D32" s="41">
        <v>6</v>
      </c>
      <c r="E32" s="20"/>
      <c r="F32" s="5" t="str">
        <f t="shared" si="0"/>
        <v/>
      </c>
    </row>
    <row r="33" spans="1:6" ht="26.25" customHeight="1" x14ac:dyDescent="0.15">
      <c r="A33" s="45" t="s">
        <v>85</v>
      </c>
      <c r="B33" s="14" t="s">
        <v>86</v>
      </c>
      <c r="C33" s="31"/>
      <c r="D33" s="41"/>
      <c r="E33" s="16"/>
      <c r="F33" s="5" t="str">
        <f t="shared" si="0"/>
        <v/>
      </c>
    </row>
    <row r="34" spans="1:6" ht="26.25" customHeight="1" x14ac:dyDescent="0.15">
      <c r="A34" s="45" t="s">
        <v>14</v>
      </c>
      <c r="B34" s="14" t="s">
        <v>87</v>
      </c>
      <c r="C34" s="31" t="s">
        <v>22</v>
      </c>
      <c r="D34" s="41">
        <v>50</v>
      </c>
      <c r="E34" s="20"/>
      <c r="F34" s="5" t="str">
        <f t="shared" si="0"/>
        <v/>
      </c>
    </row>
    <row r="35" spans="1:6" ht="26.25" customHeight="1" x14ac:dyDescent="0.15">
      <c r="A35" s="45" t="s">
        <v>15</v>
      </c>
      <c r="B35" s="14" t="s">
        <v>88</v>
      </c>
      <c r="C35" s="31" t="s">
        <v>22</v>
      </c>
      <c r="D35" s="41">
        <v>6</v>
      </c>
      <c r="E35" s="20"/>
      <c r="F35" s="5" t="str">
        <f t="shared" si="0"/>
        <v/>
      </c>
    </row>
    <row r="36" spans="1:6" ht="26.25" customHeight="1" x14ac:dyDescent="0.15">
      <c r="A36" s="45" t="s">
        <v>16</v>
      </c>
      <c r="B36" s="14" t="s">
        <v>89</v>
      </c>
      <c r="C36" s="31" t="s">
        <v>22</v>
      </c>
      <c r="D36" s="41">
        <v>7</v>
      </c>
      <c r="E36" s="20"/>
      <c r="F36" s="5" t="str">
        <f t="shared" si="0"/>
        <v/>
      </c>
    </row>
    <row r="37" spans="1:6" ht="26.25" customHeight="1" x14ac:dyDescent="0.15">
      <c r="A37" s="45" t="s">
        <v>32</v>
      </c>
      <c r="B37" s="14" t="s">
        <v>90</v>
      </c>
      <c r="C37" s="31" t="s">
        <v>22</v>
      </c>
      <c r="D37" s="41">
        <v>6</v>
      </c>
      <c r="E37" s="20"/>
      <c r="F37" s="5" t="str">
        <f t="shared" si="0"/>
        <v/>
      </c>
    </row>
    <row r="38" spans="1:6" ht="26.25" customHeight="1" x14ac:dyDescent="0.15">
      <c r="A38" s="45" t="s">
        <v>91</v>
      </c>
      <c r="B38" s="14" t="s">
        <v>92</v>
      </c>
      <c r="C38" s="31" t="s">
        <v>22</v>
      </c>
      <c r="D38" s="41">
        <v>4</v>
      </c>
      <c r="E38" s="20"/>
      <c r="F38" s="5" t="str">
        <f t="shared" si="0"/>
        <v/>
      </c>
    </row>
    <row r="39" spans="1:6" ht="26.25" customHeight="1" x14ac:dyDescent="0.15">
      <c r="A39" s="45" t="s">
        <v>93</v>
      </c>
      <c r="B39" s="14" t="s">
        <v>94</v>
      </c>
      <c r="C39" s="31" t="s">
        <v>22</v>
      </c>
      <c r="D39" s="41">
        <v>42</v>
      </c>
      <c r="E39" s="20"/>
      <c r="F39" s="5" t="str">
        <f t="shared" si="0"/>
        <v/>
      </c>
    </row>
    <row r="40" spans="1:6" ht="26.25" customHeight="1" x14ac:dyDescent="0.15">
      <c r="A40" s="45" t="s">
        <v>95</v>
      </c>
      <c r="B40" s="14" t="s">
        <v>96</v>
      </c>
      <c r="C40" s="31" t="s">
        <v>22</v>
      </c>
      <c r="D40" s="41">
        <v>39</v>
      </c>
      <c r="E40" s="20"/>
      <c r="F40" s="5" t="str">
        <f t="shared" si="0"/>
        <v/>
      </c>
    </row>
    <row r="41" spans="1:6" ht="26.25" customHeight="1" x14ac:dyDescent="0.15">
      <c r="A41" s="45">
        <v>605</v>
      </c>
      <c r="B41" s="14" t="s">
        <v>97</v>
      </c>
      <c r="C41" s="31"/>
      <c r="D41" s="12"/>
      <c r="E41" s="16"/>
      <c r="F41" s="5" t="str">
        <f t="shared" si="0"/>
        <v/>
      </c>
    </row>
    <row r="42" spans="1:6" ht="26.25" customHeight="1" x14ac:dyDescent="0.15">
      <c r="A42" s="45" t="s">
        <v>98</v>
      </c>
      <c r="B42" s="14" t="s">
        <v>99</v>
      </c>
      <c r="C42" s="31" t="s">
        <v>27</v>
      </c>
      <c r="D42" s="12">
        <v>5476.7</v>
      </c>
      <c r="E42" s="20"/>
      <c r="F42" s="5" t="str">
        <f t="shared" si="0"/>
        <v/>
      </c>
    </row>
    <row r="43" spans="1:6" ht="26.25" customHeight="1" x14ac:dyDescent="0.15">
      <c r="A43" s="45" t="s">
        <v>100</v>
      </c>
      <c r="B43" s="14" t="s">
        <v>35</v>
      </c>
      <c r="C43" s="31"/>
      <c r="D43" s="12"/>
      <c r="E43" s="16"/>
      <c r="F43" s="5" t="str">
        <f t="shared" si="0"/>
        <v/>
      </c>
    </row>
    <row r="44" spans="1:6" ht="26.25" customHeight="1" x14ac:dyDescent="0.15">
      <c r="A44" s="45" t="s">
        <v>14</v>
      </c>
      <c r="B44" s="14" t="s">
        <v>101</v>
      </c>
      <c r="C44" s="31" t="s">
        <v>22</v>
      </c>
      <c r="D44" s="41">
        <v>791</v>
      </c>
      <c r="E44" s="20"/>
      <c r="F44" s="5" t="str">
        <f t="shared" si="0"/>
        <v/>
      </c>
    </row>
    <row r="45" spans="1:6" ht="26.25" customHeight="1" x14ac:dyDescent="0.15">
      <c r="A45" s="45" t="s">
        <v>15</v>
      </c>
      <c r="B45" s="14" t="s">
        <v>102</v>
      </c>
      <c r="C45" s="31" t="s">
        <v>22</v>
      </c>
      <c r="D45" s="41">
        <v>168</v>
      </c>
      <c r="E45" s="20"/>
      <c r="F45" s="5" t="str">
        <f t="shared" si="0"/>
        <v/>
      </c>
    </row>
    <row r="46" spans="1:6" ht="26.25" customHeight="1" x14ac:dyDescent="0.15">
      <c r="A46" s="45">
        <v>606</v>
      </c>
      <c r="B46" s="14" t="s">
        <v>103</v>
      </c>
      <c r="C46" s="31"/>
      <c r="D46" s="12"/>
      <c r="E46" s="21"/>
      <c r="F46" s="5" t="str">
        <f t="shared" si="0"/>
        <v/>
      </c>
    </row>
    <row r="47" spans="1:6" ht="26.25" customHeight="1" x14ac:dyDescent="0.15">
      <c r="A47" s="45" t="s">
        <v>104</v>
      </c>
      <c r="B47" s="14" t="s">
        <v>105</v>
      </c>
      <c r="C47" s="31"/>
      <c r="D47" s="12"/>
      <c r="E47" s="16"/>
      <c r="F47" s="5" t="str">
        <f t="shared" si="0"/>
        <v/>
      </c>
    </row>
    <row r="48" spans="1:6" ht="26.25" customHeight="1" x14ac:dyDescent="0.15">
      <c r="A48" s="45" t="s">
        <v>14</v>
      </c>
      <c r="B48" s="14" t="s">
        <v>106</v>
      </c>
      <c r="C48" s="31" t="s">
        <v>17</v>
      </c>
      <c r="D48" s="12">
        <v>3132</v>
      </c>
      <c r="E48" s="20"/>
      <c r="F48" s="5" t="str">
        <f t="shared" si="0"/>
        <v/>
      </c>
    </row>
    <row r="49" spans="1:6" ht="26.25" customHeight="1" x14ac:dyDescent="0.15">
      <c r="A49" s="45" t="s">
        <v>15</v>
      </c>
      <c r="B49" s="14" t="s">
        <v>107</v>
      </c>
      <c r="C49" s="31" t="s">
        <v>17</v>
      </c>
      <c r="D49" s="12">
        <v>976</v>
      </c>
      <c r="E49" s="20"/>
      <c r="F49" s="5" t="str">
        <f t="shared" si="0"/>
        <v/>
      </c>
    </row>
    <row r="50" spans="1:6" ht="26.25" customHeight="1" x14ac:dyDescent="0.15">
      <c r="A50" s="45">
        <v>609</v>
      </c>
      <c r="B50" s="14" t="s">
        <v>108</v>
      </c>
      <c r="C50" s="31"/>
      <c r="D50" s="12"/>
      <c r="E50" s="16"/>
      <c r="F50" s="5" t="str">
        <f t="shared" si="0"/>
        <v/>
      </c>
    </row>
    <row r="51" spans="1:6" ht="26.25" customHeight="1" x14ac:dyDescent="0.15">
      <c r="A51" s="45" t="s">
        <v>109</v>
      </c>
      <c r="B51" s="14" t="s">
        <v>110</v>
      </c>
      <c r="C51" s="31" t="s">
        <v>111</v>
      </c>
      <c r="D51" s="41">
        <v>1</v>
      </c>
      <c r="E51" s="20"/>
      <c r="F51" s="5" t="str">
        <f t="shared" si="0"/>
        <v/>
      </c>
    </row>
    <row r="52" spans="1:6" ht="26.25" customHeight="1" x14ac:dyDescent="0.15">
      <c r="A52" s="45" t="s">
        <v>112</v>
      </c>
      <c r="B52" s="14" t="s">
        <v>113</v>
      </c>
      <c r="C52" s="31" t="s">
        <v>111</v>
      </c>
      <c r="D52" s="41">
        <v>1</v>
      </c>
      <c r="E52" s="20"/>
      <c r="F52" s="5" t="str">
        <f t="shared" si="0"/>
        <v/>
      </c>
    </row>
    <row r="53" spans="1:6" ht="26.25" customHeight="1" x14ac:dyDescent="0.15">
      <c r="A53" s="45" t="s">
        <v>114</v>
      </c>
      <c r="B53" s="14" t="s">
        <v>115</v>
      </c>
      <c r="C53" s="31" t="s">
        <v>116</v>
      </c>
      <c r="D53" s="41">
        <v>3</v>
      </c>
      <c r="E53" s="20"/>
      <c r="F53" s="5" t="str">
        <f t="shared" si="0"/>
        <v/>
      </c>
    </row>
    <row r="54" spans="1:6" ht="26.25" customHeight="1" x14ac:dyDescent="0.15">
      <c r="A54" s="45" t="s">
        <v>117</v>
      </c>
      <c r="B54" s="14" t="s">
        <v>118</v>
      </c>
      <c r="C54" s="31" t="s">
        <v>116</v>
      </c>
      <c r="D54" s="41">
        <v>1</v>
      </c>
      <c r="E54" s="20"/>
      <c r="F54" s="5" t="str">
        <f t="shared" si="0"/>
        <v/>
      </c>
    </row>
    <row r="55" spans="1:6" ht="26.25" customHeight="1" x14ac:dyDescent="0.15">
      <c r="A55" s="51" t="s">
        <v>128</v>
      </c>
      <c r="B55" s="51"/>
      <c r="C55" s="51"/>
      <c r="D55" s="53" t="s">
        <v>31</v>
      </c>
      <c r="E55" s="54"/>
      <c r="F55" s="13">
        <f>SUM(F5:F54)</f>
        <v>0</v>
      </c>
    </row>
  </sheetData>
  <sheetProtection algorithmName="SHA-512" hashValue="I/OC1QnqIOULKFItvN2yv4+muD4i4c0b04dWkMzWOiu35IIRRCzJuhx9qNz0Rw7WtwBK2+3+iGUGFUSqj/MBqg==" saltValue="Ys7rlosr0lIbQPLxbjb1pA==" spinCount="100000" sheet="1" objects="1" scenarios="1"/>
  <mergeCells count="5">
    <mergeCell ref="A2:F2"/>
    <mergeCell ref="A55:C55"/>
    <mergeCell ref="A1:F1"/>
    <mergeCell ref="D55:E55"/>
    <mergeCell ref="A3:F3"/>
  </mergeCells>
  <phoneticPr fontId="4" type="noConversion"/>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1"/>
  <sheetViews>
    <sheetView showZeros="0" view="pageBreakPreview" zoomScaleSheetLayoutView="100" workbookViewId="0">
      <selection activeCell="E27" sqref="E27"/>
    </sheetView>
  </sheetViews>
  <sheetFormatPr defaultRowHeight="13.5" x14ac:dyDescent="0.15"/>
  <cols>
    <col min="1" max="1" width="9" style="10" customWidth="1"/>
    <col min="2" max="2" width="33.5" style="10" customWidth="1"/>
    <col min="3" max="3" width="9" style="10"/>
    <col min="4" max="4" width="11.75" style="10" customWidth="1"/>
    <col min="5" max="5" width="11.625" style="18" customWidth="1"/>
    <col min="6" max="6" width="13.125" style="19" customWidth="1"/>
    <col min="7" max="16384" width="9" style="10"/>
  </cols>
  <sheetData>
    <row r="1" spans="1:6" ht="27" customHeight="1" x14ac:dyDescent="0.15">
      <c r="A1" s="52" t="s">
        <v>26</v>
      </c>
      <c r="B1" s="52"/>
      <c r="C1" s="52"/>
      <c r="D1" s="52"/>
      <c r="E1" s="52"/>
      <c r="F1" s="52"/>
    </row>
    <row r="2" spans="1:6" ht="27" customHeight="1" x14ac:dyDescent="0.15">
      <c r="A2" s="50" t="s">
        <v>44</v>
      </c>
      <c r="B2" s="50"/>
      <c r="C2" s="50"/>
      <c r="D2" s="50"/>
      <c r="E2" s="50"/>
      <c r="F2" s="50"/>
    </row>
    <row r="3" spans="1:6" ht="41.25" customHeight="1" x14ac:dyDescent="0.15">
      <c r="A3" s="55" t="s">
        <v>43</v>
      </c>
      <c r="B3" s="55"/>
      <c r="C3" s="55"/>
      <c r="D3" s="55"/>
      <c r="E3" s="55"/>
      <c r="F3" s="55"/>
    </row>
    <row r="4" spans="1:6" ht="26.25" customHeight="1" x14ac:dyDescent="0.15">
      <c r="A4" s="30" t="s">
        <v>0</v>
      </c>
      <c r="B4" s="30" t="s">
        <v>1</v>
      </c>
      <c r="C4" s="30" t="s">
        <v>2</v>
      </c>
      <c r="D4" s="30" t="s">
        <v>3</v>
      </c>
      <c r="E4" s="12" t="s">
        <v>4</v>
      </c>
      <c r="F4" s="13" t="s">
        <v>5</v>
      </c>
    </row>
    <row r="5" spans="1:6" ht="26.25" customHeight="1" x14ac:dyDescent="0.15">
      <c r="A5" s="45">
        <v>602</v>
      </c>
      <c r="B5" s="14" t="s">
        <v>46</v>
      </c>
      <c r="C5" s="45"/>
      <c r="D5" s="15"/>
      <c r="E5" s="16"/>
      <c r="F5" s="5" t="str">
        <f>IF(E5="","",ROUND(D5*ROUND(E5,2),0))</f>
        <v/>
      </c>
    </row>
    <row r="6" spans="1:6" ht="26.25" customHeight="1" x14ac:dyDescent="0.15">
      <c r="A6" s="45" t="s">
        <v>119</v>
      </c>
      <c r="B6" s="17" t="s">
        <v>120</v>
      </c>
      <c r="C6" s="31"/>
      <c r="D6" s="15"/>
      <c r="E6" s="16"/>
      <c r="F6" s="5" t="str">
        <f t="shared" ref="F6:F30" si="0">IF(E6="","",ROUND(D6*ROUND(E6,2),0))</f>
        <v/>
      </c>
    </row>
    <row r="7" spans="1:6" ht="26.25" customHeight="1" x14ac:dyDescent="0.15">
      <c r="A7" s="45" t="s">
        <v>14</v>
      </c>
      <c r="B7" s="14" t="s">
        <v>121</v>
      </c>
      <c r="C7" s="31"/>
      <c r="D7" s="15"/>
      <c r="E7" s="16"/>
      <c r="F7" s="5" t="str">
        <f t="shared" si="0"/>
        <v/>
      </c>
    </row>
    <row r="8" spans="1:6" ht="26.25" customHeight="1" x14ac:dyDescent="0.15">
      <c r="A8" s="45" t="s">
        <v>50</v>
      </c>
      <c r="B8" s="14" t="s">
        <v>122</v>
      </c>
      <c r="C8" s="45" t="s">
        <v>17</v>
      </c>
      <c r="D8" s="42">
        <v>180</v>
      </c>
      <c r="E8" s="20"/>
      <c r="F8" s="5" t="str">
        <f t="shared" si="0"/>
        <v/>
      </c>
    </row>
    <row r="9" spans="1:6" ht="26.25" customHeight="1" x14ac:dyDescent="0.15">
      <c r="A9" s="45" t="s">
        <v>123</v>
      </c>
      <c r="B9" s="14" t="s">
        <v>124</v>
      </c>
      <c r="C9" s="31" t="s">
        <v>17</v>
      </c>
      <c r="D9" s="42">
        <v>1632</v>
      </c>
      <c r="E9" s="20"/>
      <c r="F9" s="5" t="str">
        <f t="shared" si="0"/>
        <v/>
      </c>
    </row>
    <row r="10" spans="1:6" ht="26.25" customHeight="1" x14ac:dyDescent="0.15">
      <c r="A10" s="45">
        <v>604</v>
      </c>
      <c r="B10" s="14" t="s">
        <v>69</v>
      </c>
      <c r="C10" s="31"/>
      <c r="D10" s="42"/>
      <c r="E10" s="16"/>
      <c r="F10" s="5" t="str">
        <f t="shared" si="0"/>
        <v/>
      </c>
    </row>
    <row r="11" spans="1:6" ht="26.25" customHeight="1" x14ac:dyDescent="0.15">
      <c r="A11" s="45" t="s">
        <v>70</v>
      </c>
      <c r="B11" s="14" t="s">
        <v>71</v>
      </c>
      <c r="C11" s="31"/>
      <c r="D11" s="42"/>
      <c r="E11" s="16"/>
      <c r="F11" s="5" t="str">
        <f t="shared" si="0"/>
        <v/>
      </c>
    </row>
    <row r="12" spans="1:6" ht="26.25" customHeight="1" x14ac:dyDescent="0.15">
      <c r="A12" s="45" t="s">
        <v>14</v>
      </c>
      <c r="B12" s="14" t="s">
        <v>72</v>
      </c>
      <c r="C12" s="31" t="s">
        <v>22</v>
      </c>
      <c r="D12" s="43">
        <v>13</v>
      </c>
      <c r="E12" s="20"/>
      <c r="F12" s="5" t="str">
        <f t="shared" si="0"/>
        <v/>
      </c>
    </row>
    <row r="13" spans="1:6" ht="26.25" customHeight="1" x14ac:dyDescent="0.15">
      <c r="A13" s="45" t="s">
        <v>16</v>
      </c>
      <c r="B13" s="14" t="s">
        <v>74</v>
      </c>
      <c r="C13" s="31" t="s">
        <v>22</v>
      </c>
      <c r="D13" s="43">
        <v>4</v>
      </c>
      <c r="E13" s="20"/>
      <c r="F13" s="5" t="str">
        <f t="shared" si="0"/>
        <v/>
      </c>
    </row>
    <row r="14" spans="1:6" ht="26.25" customHeight="1" x14ac:dyDescent="0.15">
      <c r="A14" s="45" t="s">
        <v>32</v>
      </c>
      <c r="B14" s="14" t="s">
        <v>75</v>
      </c>
      <c r="C14" s="31" t="s">
        <v>22</v>
      </c>
      <c r="D14" s="43">
        <v>5</v>
      </c>
      <c r="E14" s="20"/>
      <c r="F14" s="5" t="str">
        <f t="shared" si="0"/>
        <v/>
      </c>
    </row>
    <row r="15" spans="1:6" ht="26.25" customHeight="1" x14ac:dyDescent="0.15">
      <c r="A15" s="45" t="s">
        <v>78</v>
      </c>
      <c r="B15" s="14" t="s">
        <v>79</v>
      </c>
      <c r="C15" s="31"/>
      <c r="D15" s="43"/>
      <c r="E15" s="16"/>
      <c r="F15" s="5" t="str">
        <f t="shared" si="0"/>
        <v/>
      </c>
    </row>
    <row r="16" spans="1:6" ht="26.25" customHeight="1" x14ac:dyDescent="0.15">
      <c r="A16" s="45" t="s">
        <v>14</v>
      </c>
      <c r="B16" s="14" t="s">
        <v>80</v>
      </c>
      <c r="C16" s="31" t="s">
        <v>22</v>
      </c>
      <c r="D16" s="43">
        <v>4</v>
      </c>
      <c r="E16" s="20"/>
      <c r="F16" s="5" t="str">
        <f t="shared" si="0"/>
        <v/>
      </c>
    </row>
    <row r="17" spans="1:6" ht="26.25" customHeight="1" x14ac:dyDescent="0.15">
      <c r="A17" s="45" t="s">
        <v>15</v>
      </c>
      <c r="B17" s="14" t="s">
        <v>81</v>
      </c>
      <c r="C17" s="31" t="s">
        <v>22</v>
      </c>
      <c r="D17" s="43">
        <v>2</v>
      </c>
      <c r="E17" s="20"/>
      <c r="F17" s="5" t="str">
        <f t="shared" si="0"/>
        <v/>
      </c>
    </row>
    <row r="18" spans="1:6" ht="26.25" customHeight="1" x14ac:dyDescent="0.15">
      <c r="A18" s="45" t="s">
        <v>85</v>
      </c>
      <c r="B18" s="14" t="s">
        <v>86</v>
      </c>
      <c r="C18" s="31"/>
      <c r="D18" s="43"/>
      <c r="E18" s="16"/>
      <c r="F18" s="5" t="str">
        <f t="shared" si="0"/>
        <v/>
      </c>
    </row>
    <row r="19" spans="1:6" ht="26.25" customHeight="1" x14ac:dyDescent="0.15">
      <c r="A19" s="45" t="s">
        <v>16</v>
      </c>
      <c r="B19" s="14" t="s">
        <v>89</v>
      </c>
      <c r="C19" s="31" t="s">
        <v>22</v>
      </c>
      <c r="D19" s="43">
        <v>5</v>
      </c>
      <c r="E19" s="20"/>
      <c r="F19" s="5" t="str">
        <f t="shared" si="0"/>
        <v/>
      </c>
    </row>
    <row r="20" spans="1:6" ht="26.25" customHeight="1" x14ac:dyDescent="0.15">
      <c r="A20" s="45" t="s">
        <v>91</v>
      </c>
      <c r="B20" s="14" t="s">
        <v>92</v>
      </c>
      <c r="C20" s="31" t="s">
        <v>22</v>
      </c>
      <c r="D20" s="43">
        <v>1</v>
      </c>
      <c r="E20" s="20"/>
      <c r="F20" s="5" t="str">
        <f t="shared" si="0"/>
        <v/>
      </c>
    </row>
    <row r="21" spans="1:6" ht="26.25" customHeight="1" x14ac:dyDescent="0.15">
      <c r="A21" s="45" t="s">
        <v>93</v>
      </c>
      <c r="B21" s="14" t="s">
        <v>94</v>
      </c>
      <c r="C21" s="31" t="s">
        <v>22</v>
      </c>
      <c r="D21" s="43">
        <v>18</v>
      </c>
      <c r="E21" s="20"/>
      <c r="F21" s="5" t="str">
        <f t="shared" si="0"/>
        <v/>
      </c>
    </row>
    <row r="22" spans="1:6" ht="26.25" customHeight="1" x14ac:dyDescent="0.15">
      <c r="A22" s="45" t="s">
        <v>95</v>
      </c>
      <c r="B22" s="14" t="s">
        <v>96</v>
      </c>
      <c r="C22" s="31" t="s">
        <v>22</v>
      </c>
      <c r="D22" s="43">
        <v>17</v>
      </c>
      <c r="E22" s="20"/>
      <c r="F22" s="5" t="str">
        <f t="shared" si="0"/>
        <v/>
      </c>
    </row>
    <row r="23" spans="1:6" ht="26.25" customHeight="1" x14ac:dyDescent="0.15">
      <c r="A23" s="45" t="s">
        <v>125</v>
      </c>
      <c r="B23" s="14" t="s">
        <v>126</v>
      </c>
      <c r="C23" s="31" t="s">
        <v>22</v>
      </c>
      <c r="D23" s="43">
        <v>4</v>
      </c>
      <c r="E23" s="20"/>
      <c r="F23" s="5" t="str">
        <f t="shared" si="0"/>
        <v/>
      </c>
    </row>
    <row r="24" spans="1:6" ht="26.25" customHeight="1" x14ac:dyDescent="0.15">
      <c r="A24" s="45">
        <v>605</v>
      </c>
      <c r="B24" s="14" t="s">
        <v>97</v>
      </c>
      <c r="C24" s="31"/>
      <c r="D24" s="42"/>
      <c r="E24" s="16"/>
      <c r="F24" s="5" t="str">
        <f t="shared" si="0"/>
        <v/>
      </c>
    </row>
    <row r="25" spans="1:6" ht="26.25" customHeight="1" x14ac:dyDescent="0.15">
      <c r="A25" s="45" t="s">
        <v>98</v>
      </c>
      <c r="B25" s="14" t="s">
        <v>99</v>
      </c>
      <c r="C25" s="31" t="s">
        <v>27</v>
      </c>
      <c r="D25" s="42">
        <v>3747.3</v>
      </c>
      <c r="E25" s="20"/>
      <c r="F25" s="5" t="str">
        <f t="shared" si="0"/>
        <v/>
      </c>
    </row>
    <row r="26" spans="1:6" ht="26.25" customHeight="1" x14ac:dyDescent="0.15">
      <c r="A26" s="45" t="s">
        <v>100</v>
      </c>
      <c r="B26" s="14" t="s">
        <v>35</v>
      </c>
      <c r="C26" s="31"/>
      <c r="D26" s="42"/>
      <c r="E26" s="16"/>
      <c r="F26" s="5" t="str">
        <f t="shared" si="0"/>
        <v/>
      </c>
    </row>
    <row r="27" spans="1:6" ht="26.25" customHeight="1" x14ac:dyDescent="0.15">
      <c r="A27" s="45" t="s">
        <v>16</v>
      </c>
      <c r="B27" s="14" t="s">
        <v>127</v>
      </c>
      <c r="C27" s="31" t="s">
        <v>22</v>
      </c>
      <c r="D27" s="43">
        <v>574</v>
      </c>
      <c r="E27" s="20"/>
      <c r="F27" s="5" t="str">
        <f t="shared" si="0"/>
        <v/>
      </c>
    </row>
    <row r="28" spans="1:6" ht="26.25" customHeight="1" x14ac:dyDescent="0.15">
      <c r="A28" s="45">
        <v>609</v>
      </c>
      <c r="B28" s="14" t="s">
        <v>108</v>
      </c>
      <c r="C28" s="31"/>
      <c r="D28" s="42"/>
      <c r="E28" s="16"/>
      <c r="F28" s="5" t="str">
        <f t="shared" si="0"/>
        <v/>
      </c>
    </row>
    <row r="29" spans="1:6" ht="26.25" customHeight="1" x14ac:dyDescent="0.15">
      <c r="A29" s="45" t="s">
        <v>114</v>
      </c>
      <c r="B29" s="14" t="s">
        <v>115</v>
      </c>
      <c r="C29" s="31" t="s">
        <v>116</v>
      </c>
      <c r="D29" s="43">
        <v>1</v>
      </c>
      <c r="E29" s="20"/>
      <c r="F29" s="5" t="str">
        <f t="shared" si="0"/>
        <v/>
      </c>
    </row>
    <row r="30" spans="1:6" ht="26.25" customHeight="1" x14ac:dyDescent="0.15">
      <c r="A30" s="45" t="s">
        <v>117</v>
      </c>
      <c r="B30" s="14" t="s">
        <v>118</v>
      </c>
      <c r="C30" s="31" t="s">
        <v>116</v>
      </c>
      <c r="D30" s="43">
        <v>1</v>
      </c>
      <c r="E30" s="20"/>
      <c r="F30" s="5" t="str">
        <f t="shared" si="0"/>
        <v/>
      </c>
    </row>
    <row r="31" spans="1:6" ht="26.25" customHeight="1" x14ac:dyDescent="0.15">
      <c r="A31" s="51" t="s">
        <v>129</v>
      </c>
      <c r="B31" s="51"/>
      <c r="C31" s="51"/>
      <c r="D31" s="53" t="s">
        <v>31</v>
      </c>
      <c r="E31" s="54"/>
      <c r="F31" s="13">
        <f>SUM(F5:F30)</f>
        <v>0</v>
      </c>
    </row>
  </sheetData>
  <sheetProtection algorithmName="SHA-512" hashValue="wXR6cPVIq+GmUBt/9yB5nANb8DmbceQo6H9YN2rP8cwn0tZ1UVo9jtNSguTzzxLowKF9SgKuSGylYsRumAGURg==" saltValue="mhYs/Y+Ysd8YjBUSCwVbzQ==" spinCount="100000" sheet="1" objects="1" scenarios="1"/>
  <mergeCells count="5">
    <mergeCell ref="A1:F1"/>
    <mergeCell ref="A2:F2"/>
    <mergeCell ref="A3:F3"/>
    <mergeCell ref="A31:C31"/>
    <mergeCell ref="D31:E31"/>
  </mergeCells>
  <phoneticPr fontId="4" type="noConversion"/>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SheetLayoutView="100" workbookViewId="0">
      <selection activeCell="G10" sqref="G10"/>
    </sheetView>
  </sheetViews>
  <sheetFormatPr defaultRowHeight="13.5" x14ac:dyDescent="0.15"/>
  <cols>
    <col min="1" max="1" width="9" style="22" customWidth="1"/>
    <col min="2" max="2" width="15" style="22" customWidth="1"/>
    <col min="3" max="3" width="38.5" style="22" customWidth="1"/>
    <col min="4" max="4" width="21.375" style="22" customWidth="1"/>
    <col min="5" max="16384" width="9" style="22"/>
  </cols>
  <sheetData>
    <row r="1" spans="1:4" ht="36.75" customHeight="1" x14ac:dyDescent="0.15">
      <c r="A1" s="60" t="s">
        <v>28</v>
      </c>
      <c r="B1" s="60"/>
      <c r="C1" s="60"/>
      <c r="D1" s="60"/>
    </row>
    <row r="2" spans="1:4" ht="38.25" customHeight="1" x14ac:dyDescent="0.15">
      <c r="A2" s="55" t="s">
        <v>45</v>
      </c>
      <c r="B2" s="55"/>
      <c r="C2" s="55"/>
      <c r="D2" s="55"/>
    </row>
    <row r="3" spans="1:4" ht="39.950000000000003" customHeight="1" x14ac:dyDescent="0.15">
      <c r="A3" s="23" t="s">
        <v>23</v>
      </c>
      <c r="B3" s="23" t="s">
        <v>24</v>
      </c>
      <c r="C3" s="23" t="s">
        <v>38</v>
      </c>
      <c r="D3" s="23" t="s">
        <v>25</v>
      </c>
    </row>
    <row r="4" spans="1:4" ht="39.950000000000003" customHeight="1" x14ac:dyDescent="0.15">
      <c r="A4" s="24">
        <v>1</v>
      </c>
      <c r="B4" s="32">
        <v>100</v>
      </c>
      <c r="C4" s="32" t="s">
        <v>130</v>
      </c>
      <c r="D4" s="25">
        <f>'100章总则'!F14</f>
        <v>101110</v>
      </c>
    </row>
    <row r="5" spans="1:4" ht="39.950000000000003" customHeight="1" x14ac:dyDescent="0.15">
      <c r="A5" s="32">
        <v>2</v>
      </c>
      <c r="B5" s="32">
        <v>600</v>
      </c>
      <c r="C5" s="32" t="s">
        <v>131</v>
      </c>
      <c r="D5" s="25">
        <f>'600章安全设施及预埋管线'!F55</f>
        <v>0</v>
      </c>
    </row>
    <row r="6" spans="1:4" ht="39.950000000000003" customHeight="1" x14ac:dyDescent="0.15">
      <c r="A6" s="32">
        <v>3</v>
      </c>
      <c r="B6" s="56" t="s">
        <v>132</v>
      </c>
      <c r="C6" s="57"/>
      <c r="D6" s="25">
        <f>SUM(D4:D5)</f>
        <v>101110</v>
      </c>
    </row>
    <row r="7" spans="1:4" ht="39.950000000000003" customHeight="1" x14ac:dyDescent="0.15">
      <c r="A7" s="32">
        <v>4</v>
      </c>
      <c r="B7" s="53" t="s">
        <v>179</v>
      </c>
      <c r="C7" s="57"/>
      <c r="D7" s="25">
        <v>0</v>
      </c>
    </row>
    <row r="8" spans="1:4" ht="39.950000000000003" customHeight="1" x14ac:dyDescent="0.15">
      <c r="A8" s="32">
        <v>5</v>
      </c>
      <c r="B8" s="61" t="s">
        <v>180</v>
      </c>
      <c r="C8" s="59"/>
      <c r="D8" s="25">
        <f>'100章总则'!E8</f>
        <v>101110</v>
      </c>
    </row>
    <row r="9" spans="1:4" ht="39.950000000000003" customHeight="1" x14ac:dyDescent="0.15">
      <c r="A9" s="32">
        <v>6</v>
      </c>
      <c r="B9" s="61" t="s">
        <v>181</v>
      </c>
      <c r="C9" s="59"/>
      <c r="D9" s="25">
        <f>D6-D7-D8</f>
        <v>0</v>
      </c>
    </row>
    <row r="10" spans="1:4" ht="39.950000000000003" customHeight="1" x14ac:dyDescent="0.15">
      <c r="A10" s="32">
        <v>7</v>
      </c>
      <c r="B10" s="58" t="s">
        <v>133</v>
      </c>
      <c r="C10" s="59"/>
      <c r="D10" s="25"/>
    </row>
    <row r="11" spans="1:4" ht="39.950000000000003" customHeight="1" x14ac:dyDescent="0.15">
      <c r="A11" s="32">
        <v>8</v>
      </c>
      <c r="B11" s="61" t="s">
        <v>182</v>
      </c>
      <c r="C11" s="59"/>
      <c r="D11" s="25">
        <f>ROUND(D9*0.03,0)</f>
        <v>0</v>
      </c>
    </row>
    <row r="12" spans="1:4" ht="39.950000000000003" customHeight="1" x14ac:dyDescent="0.15">
      <c r="A12" s="32">
        <v>9</v>
      </c>
      <c r="B12" s="56" t="s">
        <v>134</v>
      </c>
      <c r="C12" s="57"/>
      <c r="D12" s="25">
        <f>D6+D11</f>
        <v>101110</v>
      </c>
    </row>
  </sheetData>
  <sheetProtection algorithmName="SHA-512" hashValue="DFCHeqhnzUYDNmVpx4GtcoaBFNcLyvf/OMcMGyfpou4gK2u/Mdaey2wJgp3vv+oRvMiQru0m9dTQgfu6TnZbXg==" saltValue="M/QocN+WDx5NTle4cxyDaA==" spinCount="100000" sheet="1" objects="1" scenarios="1"/>
  <mergeCells count="9">
    <mergeCell ref="B12:C12"/>
    <mergeCell ref="B11:C11"/>
    <mergeCell ref="B8:C8"/>
    <mergeCell ref="A1:D1"/>
    <mergeCell ref="B6:C6"/>
    <mergeCell ref="B7:C7"/>
    <mergeCell ref="B9:C9"/>
    <mergeCell ref="A2:D2"/>
    <mergeCell ref="B10:C10"/>
  </mergeCells>
  <phoneticPr fontId="4"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SheetLayoutView="100" workbookViewId="0">
      <selection activeCell="B6" sqref="B6:C12"/>
    </sheetView>
  </sheetViews>
  <sheetFormatPr defaultRowHeight="13.5" x14ac:dyDescent="0.15"/>
  <cols>
    <col min="1" max="1" width="9" style="22" customWidth="1"/>
    <col min="2" max="2" width="15" style="22" customWidth="1"/>
    <col min="3" max="3" width="38.5" style="22" customWidth="1"/>
    <col min="4" max="4" width="21.375" style="22" customWidth="1"/>
    <col min="5" max="16384" width="9" style="22"/>
  </cols>
  <sheetData>
    <row r="1" spans="1:4" ht="36.75" customHeight="1" x14ac:dyDescent="0.15">
      <c r="A1" s="60" t="s">
        <v>28</v>
      </c>
      <c r="B1" s="60"/>
      <c r="C1" s="60"/>
      <c r="D1" s="60"/>
    </row>
    <row r="2" spans="1:4" ht="38.25" customHeight="1" x14ac:dyDescent="0.15">
      <c r="A2" s="55" t="s">
        <v>43</v>
      </c>
      <c r="B2" s="55"/>
      <c r="C2" s="55"/>
      <c r="D2" s="55"/>
    </row>
    <row r="3" spans="1:4" ht="39.950000000000003" customHeight="1" x14ac:dyDescent="0.15">
      <c r="A3" s="35" t="s">
        <v>23</v>
      </c>
      <c r="B3" s="35" t="s">
        <v>24</v>
      </c>
      <c r="C3" s="35" t="s">
        <v>38</v>
      </c>
      <c r="D3" s="35" t="s">
        <v>25</v>
      </c>
    </row>
    <row r="4" spans="1:4" ht="39.950000000000003" customHeight="1" x14ac:dyDescent="0.15">
      <c r="A4" s="32">
        <v>1</v>
      </c>
      <c r="B4" s="32">
        <v>100</v>
      </c>
      <c r="C4" s="32" t="s">
        <v>130</v>
      </c>
      <c r="D4" s="25">
        <f>'100章总则 (2)'!F14</f>
        <v>28612</v>
      </c>
    </row>
    <row r="5" spans="1:4" ht="39.950000000000003" customHeight="1" x14ac:dyDescent="0.15">
      <c r="A5" s="32">
        <v>2</v>
      </c>
      <c r="B5" s="32">
        <v>600</v>
      </c>
      <c r="C5" s="32" t="s">
        <v>131</v>
      </c>
      <c r="D5" s="25">
        <f>'600章安全设施及预埋管线 (2)'!F31</f>
        <v>0</v>
      </c>
    </row>
    <row r="6" spans="1:4" ht="39.950000000000003" customHeight="1" x14ac:dyDescent="0.15">
      <c r="A6" s="32">
        <v>3</v>
      </c>
      <c r="B6" s="56" t="s">
        <v>132</v>
      </c>
      <c r="C6" s="57"/>
      <c r="D6" s="25">
        <f>SUM(D4:D5)</f>
        <v>28612</v>
      </c>
    </row>
    <row r="7" spans="1:4" ht="39.950000000000003" customHeight="1" x14ac:dyDescent="0.15">
      <c r="A7" s="32">
        <v>4</v>
      </c>
      <c r="B7" s="53" t="s">
        <v>179</v>
      </c>
      <c r="C7" s="57"/>
      <c r="D7" s="25">
        <v>0</v>
      </c>
    </row>
    <row r="8" spans="1:4" ht="39.950000000000003" customHeight="1" x14ac:dyDescent="0.15">
      <c r="A8" s="32">
        <v>5</v>
      </c>
      <c r="B8" s="61" t="s">
        <v>180</v>
      </c>
      <c r="C8" s="59"/>
      <c r="D8" s="25">
        <f>'100章总则 (2)'!E8</f>
        <v>28612</v>
      </c>
    </row>
    <row r="9" spans="1:4" ht="39.950000000000003" customHeight="1" x14ac:dyDescent="0.15">
      <c r="A9" s="32">
        <v>6</v>
      </c>
      <c r="B9" s="61" t="s">
        <v>181</v>
      </c>
      <c r="C9" s="59"/>
      <c r="D9" s="25">
        <f>D6-D7-D8</f>
        <v>0</v>
      </c>
    </row>
    <row r="10" spans="1:4" ht="39.950000000000003" customHeight="1" x14ac:dyDescent="0.15">
      <c r="A10" s="32">
        <v>7</v>
      </c>
      <c r="B10" s="58" t="s">
        <v>133</v>
      </c>
      <c r="C10" s="59"/>
      <c r="D10" s="25"/>
    </row>
    <row r="11" spans="1:4" ht="39.950000000000003" customHeight="1" x14ac:dyDescent="0.15">
      <c r="A11" s="32">
        <v>8</v>
      </c>
      <c r="B11" s="61" t="s">
        <v>182</v>
      </c>
      <c r="C11" s="59"/>
      <c r="D11" s="25">
        <f>ROUND(D9*0.03,0)</f>
        <v>0</v>
      </c>
    </row>
    <row r="12" spans="1:4" ht="39.950000000000003" customHeight="1" x14ac:dyDescent="0.15">
      <c r="A12" s="32">
        <v>9</v>
      </c>
      <c r="B12" s="56" t="s">
        <v>134</v>
      </c>
      <c r="C12" s="57"/>
      <c r="D12" s="25">
        <f>D6+D11</f>
        <v>28612</v>
      </c>
    </row>
  </sheetData>
  <sheetProtection algorithmName="SHA-512" hashValue="do/XpeB+MF739msyTtHkqc+vkmfrVp9etE1RWRmTfLeeZWim361vC+dGTxLRIQAD7jaLwUzeIqnUFONw4lIbBQ==" saltValue="ri2g5Jg9Ds7eMbg891tpbg==" spinCount="100000" sheet="1" objects="1" scenarios="1"/>
  <mergeCells count="9">
    <mergeCell ref="B10:C10"/>
    <mergeCell ref="B11:C11"/>
    <mergeCell ref="B12:C12"/>
    <mergeCell ref="A1:D1"/>
    <mergeCell ref="A2:D2"/>
    <mergeCell ref="B6:C6"/>
    <mergeCell ref="B7:C7"/>
    <mergeCell ref="B8:C8"/>
    <mergeCell ref="B9:C9"/>
  </mergeCells>
  <phoneticPr fontId="4"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tabSelected="1" view="pageBreakPreview" zoomScaleSheetLayoutView="100" workbookViewId="0">
      <selection activeCell="F14" sqref="F14"/>
    </sheetView>
  </sheetViews>
  <sheetFormatPr defaultRowHeight="13.5" x14ac:dyDescent="0.15"/>
  <cols>
    <col min="1" max="1" width="9" style="22" customWidth="1"/>
    <col min="2" max="2" width="57.375" style="22" customWidth="1"/>
    <col min="3" max="3" width="21.375" style="22" customWidth="1"/>
    <col min="4" max="16384" width="9" style="22"/>
  </cols>
  <sheetData>
    <row r="1" spans="1:3" ht="36.75" customHeight="1" x14ac:dyDescent="0.15">
      <c r="A1" s="60" t="s">
        <v>28</v>
      </c>
      <c r="B1" s="60"/>
      <c r="C1" s="60"/>
    </row>
    <row r="2" spans="1:3" ht="38.25" customHeight="1" x14ac:dyDescent="0.15">
      <c r="A2" s="55" t="s">
        <v>140</v>
      </c>
      <c r="B2" s="55"/>
      <c r="C2" s="55"/>
    </row>
    <row r="3" spans="1:3" ht="39.950000000000003" customHeight="1" x14ac:dyDescent="0.15">
      <c r="A3" s="35" t="s">
        <v>23</v>
      </c>
      <c r="B3" s="44" t="s">
        <v>135</v>
      </c>
      <c r="C3" s="35" t="s">
        <v>25</v>
      </c>
    </row>
    <row r="4" spans="1:3" ht="39.950000000000003" customHeight="1" x14ac:dyDescent="0.15">
      <c r="A4" s="32">
        <v>1</v>
      </c>
      <c r="B4" s="34" t="s">
        <v>136</v>
      </c>
      <c r="C4" s="25">
        <f>汇总表!D9</f>
        <v>0</v>
      </c>
    </row>
    <row r="5" spans="1:3" ht="39.950000000000003" customHeight="1" x14ac:dyDescent="0.15">
      <c r="A5" s="32">
        <v>2</v>
      </c>
      <c r="B5" s="34" t="s">
        <v>137</v>
      </c>
      <c r="C5" s="25">
        <f>'汇总表 (2)'!D9</f>
        <v>0</v>
      </c>
    </row>
    <row r="6" spans="1:3" ht="39.950000000000003" customHeight="1" x14ac:dyDescent="0.15">
      <c r="A6" s="32">
        <v>3</v>
      </c>
      <c r="B6" s="33" t="s">
        <v>138</v>
      </c>
      <c r="C6" s="25">
        <f>汇总表!D12</f>
        <v>101110</v>
      </c>
    </row>
    <row r="7" spans="1:3" ht="39.950000000000003" customHeight="1" x14ac:dyDescent="0.15">
      <c r="A7" s="32">
        <v>4</v>
      </c>
      <c r="B7" s="33" t="s">
        <v>139</v>
      </c>
      <c r="C7" s="25">
        <f>'汇总表 (2)'!D12</f>
        <v>28612</v>
      </c>
    </row>
    <row r="8" spans="1:3" ht="39.950000000000003" customHeight="1" x14ac:dyDescent="0.15">
      <c r="A8" s="32">
        <v>5</v>
      </c>
      <c r="B8" s="36" t="s">
        <v>177</v>
      </c>
      <c r="C8" s="25">
        <f>SUM(C4:C5)</f>
        <v>0</v>
      </c>
    </row>
    <row r="9" spans="1:3" ht="39.950000000000003" customHeight="1" x14ac:dyDescent="0.15">
      <c r="A9" s="32">
        <v>6</v>
      </c>
      <c r="B9" s="36" t="s">
        <v>178</v>
      </c>
      <c r="C9" s="25">
        <f>SUM(C6:C7)</f>
        <v>129722</v>
      </c>
    </row>
  </sheetData>
  <sheetProtection algorithmName="SHA-512" hashValue="aqvDQ+7HVbx37dl86znwOk1DbQFpnxouwe/8XXra+jyMDlH1Vrg0aivumcfTB702RYjQDxab1dcQ+WmmHhU4YA==" saltValue="wtC4hd0VvwojcRD+fynskw==" spinCount="100000" sheet="1" objects="1" scenarios="1"/>
  <mergeCells count="2">
    <mergeCell ref="A1:C1"/>
    <mergeCell ref="A2:C2"/>
  </mergeCells>
  <phoneticPr fontId="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4</vt:i4>
      </vt:variant>
    </vt:vector>
  </HeadingPairs>
  <TitlesOfParts>
    <vt:vector size="12" baseType="lpstr">
      <vt:lpstr>清单说明</vt:lpstr>
      <vt:lpstr>100章总则</vt:lpstr>
      <vt:lpstr>100章总则 (2)</vt:lpstr>
      <vt:lpstr>600章安全设施及预埋管线</vt:lpstr>
      <vt:lpstr>600章安全设施及预埋管线 (2)</vt:lpstr>
      <vt:lpstr>汇总表</vt:lpstr>
      <vt:lpstr>汇总表 (2)</vt:lpstr>
      <vt:lpstr>汇总表 (3)</vt:lpstr>
      <vt:lpstr>'600章安全设施及预埋管线'!Print_Area</vt:lpstr>
      <vt:lpstr>'600章安全设施及预埋管线 (2)'!Print_Area</vt:lpstr>
      <vt:lpstr>'600章安全设施及预埋管线'!Print_Titles</vt:lpstr>
      <vt:lpstr>'600章安全设施及预埋管线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2019-04-23T15:13:44Z</dcterms:modified>
</cp:coreProperties>
</file>