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 activeTab="2"/>
  </bookViews>
  <sheets>
    <sheet name="汇总表" sheetId="3" r:id="rId1"/>
    <sheet name="100章" sheetId="2" r:id="rId2"/>
    <sheet name="800章" sheetId="1" r:id="rId3"/>
  </sheets>
  <definedNames>
    <definedName name="_xlnm.Print_Area" localSheetId="2">'800章'!$A$1:$H$49</definedName>
    <definedName name="_xlnm.Print_Area" localSheetId="1">'100章'!$A$1:$F$8</definedName>
    <definedName name="_xlnm.Print_Area" localSheetId="0">汇总表!$A$1:$D$8</definedName>
    <definedName name="_xlnm.Print_Titles" localSheetId="2">'800章'!$1:$3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<sst xmlns="http://schemas.openxmlformats.org/spreadsheetml/2006/main" count="171" uniqueCount="130">
  <si>
    <t>投标报价汇总表</t>
  </si>
  <si>
    <r>
      <rPr>
        <sz val="16"/>
        <color indexed="8"/>
        <rFont val="宋体"/>
        <charset val="134"/>
      </rPr>
      <t>项目名称</t>
    </r>
    <r>
      <rPr>
        <sz val="16"/>
        <color indexed="8"/>
        <rFont val="Arial"/>
        <charset val="134"/>
      </rPr>
      <t>:</t>
    </r>
    <r>
      <rPr>
        <sz val="16"/>
        <color indexed="8"/>
        <rFont val="宋体"/>
        <charset val="134"/>
      </rPr>
      <t>佛山高速</t>
    </r>
    <r>
      <rPr>
        <sz val="16"/>
        <color indexed="8"/>
        <rFont val="Arial"/>
        <charset val="134"/>
      </rPr>
      <t>2025</t>
    </r>
    <r>
      <rPr>
        <sz val="16"/>
        <color indexed="8"/>
        <rFont val="宋体"/>
        <charset val="134"/>
      </rPr>
      <t>年度收费机器人建设工程项目</t>
    </r>
  </si>
  <si>
    <t>序  号</t>
  </si>
  <si>
    <t>章  次</t>
  </si>
  <si>
    <t>科  目  名  称</t>
  </si>
  <si>
    <t>金额(元)</t>
  </si>
  <si>
    <t>第100章</t>
  </si>
  <si>
    <t>总则</t>
  </si>
  <si>
    <t>第800章</t>
  </si>
  <si>
    <t>机电工程</t>
  </si>
  <si>
    <t>第100章至900章清单合计</t>
  </si>
  <si>
    <t>投标报价</t>
  </si>
  <si>
    <t>投标单价折率</t>
  </si>
  <si>
    <t>工程量清单</t>
  </si>
  <si>
    <r>
      <rPr>
        <sz val="14"/>
        <color indexed="8"/>
        <rFont val="宋体"/>
        <charset val="134"/>
      </rPr>
      <t>项目名称</t>
    </r>
    <r>
      <rPr>
        <sz val="14"/>
        <color indexed="8"/>
        <rFont val="Arial"/>
        <charset val="134"/>
      </rPr>
      <t>:</t>
    </r>
    <r>
      <rPr>
        <sz val="14"/>
        <color indexed="8"/>
        <rFont val="宋体"/>
        <charset val="134"/>
      </rPr>
      <t>佛山高速</t>
    </r>
    <r>
      <rPr>
        <sz val="14"/>
        <color indexed="8"/>
        <rFont val="Arial"/>
        <charset val="134"/>
      </rPr>
      <t>2025</t>
    </r>
    <r>
      <rPr>
        <sz val="14"/>
        <color indexed="8"/>
        <rFont val="宋体"/>
        <charset val="134"/>
      </rPr>
      <t>年度收费机器人建设工程项目</t>
    </r>
  </si>
  <si>
    <t>子目号</t>
  </si>
  <si>
    <t>子目名称</t>
  </si>
  <si>
    <t>单位</t>
  </si>
  <si>
    <t>数量</t>
  </si>
  <si>
    <r>
      <rPr>
        <sz val="12"/>
        <color indexed="8"/>
        <rFont val="宋体"/>
        <charset val="134"/>
      </rPr>
      <t>单价</t>
    </r>
    <r>
      <rPr>
        <sz val="12"/>
        <color indexed="8"/>
        <rFont val="Arial"/>
        <charset val="134"/>
      </rPr>
      <t>(</t>
    </r>
    <r>
      <rPr>
        <sz val="12"/>
        <color indexed="8"/>
        <rFont val="宋体"/>
        <charset val="134"/>
      </rPr>
      <t>元</t>
    </r>
    <r>
      <rPr>
        <sz val="12"/>
        <color indexed="8"/>
        <rFont val="Arial"/>
        <charset val="134"/>
      </rPr>
      <t>)</t>
    </r>
  </si>
  <si>
    <r>
      <rPr>
        <sz val="12"/>
        <color indexed="8"/>
        <rFont val="宋体"/>
        <charset val="134"/>
      </rPr>
      <t>合价</t>
    </r>
    <r>
      <rPr>
        <sz val="12"/>
        <color indexed="8"/>
        <rFont val="Arial"/>
        <charset val="134"/>
      </rPr>
      <t>(</t>
    </r>
    <r>
      <rPr>
        <sz val="12"/>
        <color indexed="8"/>
        <rFont val="宋体"/>
        <charset val="134"/>
      </rPr>
      <t>元</t>
    </r>
    <r>
      <rPr>
        <sz val="12"/>
        <color indexed="8"/>
        <rFont val="Arial"/>
        <charset val="134"/>
      </rPr>
      <t>)</t>
    </r>
  </si>
  <si>
    <t>保险费（包含工程一切险和第三章责任险）</t>
  </si>
  <si>
    <t>总额</t>
  </si>
  <si>
    <t>安全生产费</t>
  </si>
  <si>
    <t>生产人员培训费</t>
  </si>
  <si>
    <t>交通管制经费</t>
  </si>
  <si>
    <r>
      <rPr>
        <sz val="12"/>
        <color indexed="8"/>
        <rFont val="宋体"/>
        <charset val="134"/>
      </rPr>
      <t>清单第</t>
    </r>
    <r>
      <rPr>
        <sz val="12"/>
        <color indexed="8"/>
        <rFont val="Arial"/>
        <charset val="134"/>
      </rPr>
      <t>100</t>
    </r>
    <r>
      <rPr>
        <sz val="12"/>
        <color indexed="8"/>
        <rFont val="宋体"/>
        <charset val="134"/>
      </rPr>
      <t>章合计</t>
    </r>
    <r>
      <rPr>
        <sz val="12"/>
        <color indexed="8"/>
        <rFont val="Arial"/>
        <charset val="134"/>
      </rPr>
      <t xml:space="preserve"> </t>
    </r>
    <r>
      <rPr>
        <sz val="12"/>
        <color indexed="8"/>
        <rFont val="宋体"/>
        <charset val="134"/>
      </rPr>
      <t>人民币</t>
    </r>
  </si>
  <si>
    <t>清单子目</t>
  </si>
  <si>
    <t>清单子目名称</t>
  </si>
  <si>
    <t>控制单价(元)</t>
  </si>
  <si>
    <t>投标单价(元)</t>
  </si>
  <si>
    <t>合价(元)</t>
  </si>
  <si>
    <t>备注</t>
  </si>
  <si>
    <t>802-1</t>
  </si>
  <si>
    <t>新增收费机器人</t>
  </si>
  <si>
    <t>802-1-1</t>
  </si>
  <si>
    <t>自助发卡机器人</t>
  </si>
  <si>
    <t>套</t>
  </si>
  <si>
    <t>嵌入式</t>
  </si>
  <si>
    <t>802-1-2</t>
  </si>
  <si>
    <t>自助缴费机器人（投卡式）</t>
  </si>
  <si>
    <t>802-1-3</t>
  </si>
  <si>
    <t>移动收费终端（含蓝牙功能，可支持离线版）</t>
  </si>
  <si>
    <t>802-1-4</t>
  </si>
  <si>
    <t>自助发卡机器人软件</t>
  </si>
  <si>
    <t>802-1-5</t>
  </si>
  <si>
    <t>自助缴费机器人软件</t>
  </si>
  <si>
    <t>802-1-6</t>
  </si>
  <si>
    <t>移动收费终端适配软件</t>
  </si>
  <si>
    <t>802-1-7</t>
  </si>
  <si>
    <t>车型车牌识别仪</t>
  </si>
  <si>
    <t>802-1-8</t>
  </si>
  <si>
    <t>车牌识别摄像机（含闪光灯）</t>
  </si>
  <si>
    <t>802-1-9</t>
  </si>
  <si>
    <t>利旧设备调试</t>
  </si>
  <si>
    <t>项</t>
  </si>
  <si>
    <t>802-2</t>
  </si>
  <si>
    <t>土建改造部分</t>
  </si>
  <si>
    <t>802-2-1</t>
  </si>
  <si>
    <t>车型车牌识别仪基础</t>
  </si>
  <si>
    <t>802-2-2</t>
  </si>
  <si>
    <t>收费岛恢复及对原管线的保护</t>
  </si>
  <si>
    <t>802-2-3</t>
  </si>
  <si>
    <t>收费亭底座改造</t>
  </si>
  <si>
    <t>802-2-4</t>
  </si>
  <si>
    <t>收费亭门口入口台阶</t>
  </si>
  <si>
    <t>802-2-5</t>
  </si>
  <si>
    <t>亭内升降椅子</t>
  </si>
  <si>
    <t>个</t>
  </si>
  <si>
    <t>802-2-6</t>
  </si>
  <si>
    <t>收费站护栏切割费用</t>
  </si>
  <si>
    <t>802-3</t>
  </si>
  <si>
    <t>收费机器人后台管理系统</t>
  </si>
  <si>
    <t>802-3-1</t>
  </si>
  <si>
    <t>流水存储服务器（含操作系统、防病毒软件）</t>
  </si>
  <si>
    <t>台</t>
  </si>
  <si>
    <t>802-3-2</t>
  </si>
  <si>
    <t>图片存储服务器（含操作系统、防病毒软件）</t>
  </si>
  <si>
    <t>802-3-3</t>
  </si>
  <si>
    <t>车型库服务器（含操作系统、防病毒软件）</t>
  </si>
  <si>
    <t>802-3-4</t>
  </si>
  <si>
    <t>收费机器人后台管理系统扩容及调试</t>
  </si>
  <si>
    <t>802-4</t>
  </si>
  <si>
    <t>工控机更换</t>
  </si>
  <si>
    <t>802-4-1</t>
  </si>
  <si>
    <t>车道工控机</t>
  </si>
  <si>
    <t>802-5</t>
  </si>
  <si>
    <t>设备迁移、拆除、搬运、改造</t>
  </si>
  <si>
    <t>802-5-1</t>
  </si>
  <si>
    <t>检测线圈</t>
  </si>
  <si>
    <t>802-5-2</t>
  </si>
  <si>
    <t>现有天线前置改后置</t>
  </si>
  <si>
    <t>802-5-3</t>
  </si>
  <si>
    <t>LED情报板500mm高*2000mm宽</t>
  </si>
  <si>
    <t>802-5-4</t>
  </si>
  <si>
    <t>收费亭网络机柜搬迁</t>
  </si>
  <si>
    <t>802-5-5</t>
  </si>
  <si>
    <t>终端盒</t>
  </si>
  <si>
    <t>802-5-6</t>
  </si>
  <si>
    <t>收费亭网络机柜（含基础）</t>
  </si>
  <si>
    <t>802-5-7</t>
  </si>
  <si>
    <t>车道热敏打印机（含安装调试）</t>
  </si>
  <si>
    <t>802-5-8</t>
  </si>
  <si>
    <t>车道机器人迁移</t>
  </si>
  <si>
    <t>802-5-9</t>
  </si>
  <si>
    <t>车道机器人基础</t>
  </si>
  <si>
    <t>802-5-10</t>
  </si>
  <si>
    <t>收费岛台阶修复</t>
  </si>
  <si>
    <t>802-5-11</t>
  </si>
  <si>
    <t>供电电缆YJV-1KV-3×4mm2</t>
  </si>
  <si>
    <t>米</t>
  </si>
  <si>
    <t>802-5-12</t>
  </si>
  <si>
    <t>4芯铠装光缆</t>
  </si>
  <si>
    <t>802-5-13</t>
  </si>
  <si>
    <t>超6类UTP网络线</t>
  </si>
  <si>
    <t>802-5-14</t>
  </si>
  <si>
    <t>YJV-1KV-3×1.5mm2</t>
  </si>
  <si>
    <t>802-5-15</t>
  </si>
  <si>
    <t>接地线BVV4</t>
  </si>
  <si>
    <t>802-7</t>
  </si>
  <si>
    <t>网络设备</t>
  </si>
  <si>
    <t>802-7-1</t>
  </si>
  <si>
    <t>WiFi</t>
  </si>
  <si>
    <t>802-8</t>
  </si>
  <si>
    <t>其他</t>
  </si>
  <si>
    <t>802-8-1</t>
  </si>
  <si>
    <t>窗口提示牌（用于机器人迁移车道）</t>
  </si>
  <si>
    <t>802-8-2</t>
  </si>
  <si>
    <t>窗口提示牌（用于新增机器人车道）</t>
  </si>
  <si>
    <t>清单800章合计人民币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</si>
</sst>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_ * #,##0_ ;_ * \-#,##0_ ;_ * &quot;-&quot;??_ ;_ @_ "/>
  </numFmts>
  <fonts count="33">
    <font>
      <sz val="12"/>
      <color indexed="8"/>
      <name val="宋体"/>
      <charset val="134"/>
    </font>
    <font>
      <sz val="20"/>
      <color indexed="8"/>
      <name val="宋体"/>
      <charset val="134"/>
    </font>
    <font>
      <sz val="14"/>
      <color indexed="8"/>
      <name val="宋体"/>
      <charset val="134"/>
    </font>
    <font>
      <sz val="20"/>
      <color indexed="8"/>
      <name val="Arial"/>
      <charset val="134"/>
    </font>
    <font>
      <sz val="12"/>
      <color indexed="8"/>
      <name val="Arial"/>
      <charset val="134"/>
    </font>
    <font>
      <b/>
      <sz val="28"/>
      <color indexed="8"/>
      <name val="宋体"/>
      <charset val="134"/>
    </font>
    <font>
      <b/>
      <sz val="28"/>
      <color indexed="8"/>
      <name val="smartSimSun"/>
      <charset val="134"/>
    </font>
    <font>
      <sz val="16"/>
      <color indexed="8"/>
      <name val="宋体"/>
      <charset val="134"/>
    </font>
    <font>
      <sz val="12"/>
      <color rgb="FFFF0000"/>
      <name val="Arial"/>
      <charset val="134"/>
    </font>
    <font>
      <sz val="16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宋体"/>
      <charset val="134"/>
    </font>
    <font>
      <sz val="16"/>
      <color indexed="8"/>
      <name val="Arial"/>
      <charset val="134"/>
    </font>
    <font>
      <sz val="14"/>
      <color indexed="8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53"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0" xfId="49" applyFont="1" applyFill="1" applyBorder="1" applyAlignment="1">
      <alignment horizontal="center" vertical="top"/>
    </xf>
    <xf numFmtId="0" fontId="2" fillId="0" borderId="0" xfId="49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0" fontId="0" fillId="0" borderId="3" xfId="0" applyFont="1" applyBorder="1" applyAlignment="1">
      <alignment horizontal="center" vertical="center" shrinkToFit="1"/>
    </xf>
    <xf numFmtId="0" fontId="0" fillId="0" borderId="4" xfId="0" applyFont="1" applyBorder="1" applyAlignment="1">
      <alignment horizontal="left" vertical="center" shrinkToFit="1"/>
    </xf>
    <xf numFmtId="0" fontId="0" fillId="0" borderId="5" xfId="0" applyFont="1" applyBorder="1" applyAlignment="1">
      <alignment horizontal="left" vertical="center" wrapText="1" shrinkToFit="1"/>
    </xf>
    <xf numFmtId="0" fontId="0" fillId="0" borderId="5" xfId="0" applyFont="1" applyBorder="1" applyAlignment="1">
      <alignment horizontal="center" vertical="center" shrinkToFit="1"/>
    </xf>
    <xf numFmtId="0" fontId="0" fillId="0" borderId="5" xfId="0" applyNumberFormat="1" applyFont="1" applyBorder="1" applyAlignment="1">
      <alignment horizontal="right" vertical="center" shrinkToFit="1"/>
    </xf>
    <xf numFmtId="0" fontId="0" fillId="0" borderId="6" xfId="0" applyFont="1" applyBorder="1" applyAlignment="1">
      <alignment horizontal="left" shrinkToFit="1"/>
    </xf>
    <xf numFmtId="0" fontId="0" fillId="0" borderId="5" xfId="0" applyNumberFormat="1" applyFont="1" applyBorder="1" applyAlignment="1">
      <alignment horizontal="center" vertical="center" shrinkToFit="1"/>
    </xf>
    <xf numFmtId="176" fontId="0" fillId="0" borderId="5" xfId="0" applyNumberFormat="1" applyFont="1" applyBorder="1" applyAlignment="1">
      <alignment horizontal="center" vertical="center" shrinkToFit="1"/>
    </xf>
    <xf numFmtId="177" fontId="0" fillId="0" borderId="5" xfId="0" applyNumberFormat="1" applyFont="1" applyBorder="1" applyAlignment="1">
      <alignment horizontal="right" vertical="center" shrinkToFit="1"/>
    </xf>
    <xf numFmtId="0" fontId="0" fillId="0" borderId="6" xfId="0" applyFont="1" applyBorder="1" applyAlignment="1">
      <alignment horizontal="left" vertical="center" shrinkToFit="1"/>
    </xf>
    <xf numFmtId="0" fontId="0" fillId="0" borderId="7" xfId="0" applyFont="1" applyBorder="1" applyAlignment="1">
      <alignment horizontal="center" vertical="center" shrinkToFit="1"/>
    </xf>
    <xf numFmtId="0" fontId="0" fillId="0" borderId="8" xfId="0" applyFont="1" applyBorder="1" applyAlignment="1">
      <alignment horizontal="center" vertical="center" shrinkToFit="1"/>
    </xf>
    <xf numFmtId="177" fontId="0" fillId="0" borderId="8" xfId="0" applyNumberFormat="1" applyFont="1" applyBorder="1" applyAlignment="1">
      <alignment horizontal="right" vertical="center" shrinkToFit="1"/>
    </xf>
    <xf numFmtId="0" fontId="0" fillId="0" borderId="9" xfId="0" applyFont="1" applyBorder="1" applyAlignment="1">
      <alignment horizontal="left" vertical="center" wrapText="1"/>
    </xf>
    <xf numFmtId="176" fontId="0" fillId="0" borderId="0" xfId="0" applyNumberFormat="1" applyAlignment="1">
      <alignment horizontal="left" vertical="center" wrapText="1"/>
    </xf>
    <xf numFmtId="0" fontId="3" fillId="0" borderId="0" xfId="49" applyFont="1" applyFill="1" applyAlignment="1">
      <alignment horizontal="center" vertical="top"/>
    </xf>
    <xf numFmtId="0" fontId="3" fillId="0" borderId="0" xfId="49" applyFont="1" applyFill="1" applyAlignment="1">
      <alignment vertical="top"/>
    </xf>
    <xf numFmtId="0" fontId="0" fillId="0" borderId="1" xfId="49" applyFont="1" applyFill="1" applyBorder="1" applyAlignment="1">
      <alignment horizontal="center" vertical="center"/>
    </xf>
    <xf numFmtId="0" fontId="0" fillId="0" borderId="2" xfId="49" applyFont="1" applyFill="1" applyBorder="1" applyAlignment="1">
      <alignment horizontal="center" vertical="center"/>
    </xf>
    <xf numFmtId="0" fontId="0" fillId="0" borderId="3" xfId="49" applyFont="1" applyFill="1" applyBorder="1" applyAlignment="1">
      <alignment horizontal="center" vertical="center"/>
    </xf>
    <xf numFmtId="0" fontId="0" fillId="0" borderId="4" xfId="49" applyFont="1" applyFill="1" applyBorder="1" applyAlignment="1">
      <alignment horizontal="center" vertical="center"/>
    </xf>
    <xf numFmtId="0" fontId="0" fillId="0" borderId="5" xfId="49" applyFont="1" applyFill="1" applyBorder="1" applyAlignment="1">
      <alignment vertical="center" wrapText="1"/>
    </xf>
    <xf numFmtId="0" fontId="0" fillId="0" borderId="5" xfId="49" applyFont="1" applyFill="1" applyBorder="1" applyAlignment="1">
      <alignment horizontal="center" vertical="center"/>
    </xf>
    <xf numFmtId="176" fontId="0" fillId="0" borderId="5" xfId="49" applyNumberFormat="1" applyFont="1" applyFill="1" applyBorder="1" applyAlignment="1">
      <alignment horizontal="center" vertical="center"/>
    </xf>
    <xf numFmtId="177" fontId="0" fillId="0" borderId="6" xfId="49" applyNumberFormat="1" applyFont="1" applyFill="1" applyBorder="1" applyAlignment="1">
      <alignment horizontal="right" vertical="center"/>
    </xf>
    <xf numFmtId="0" fontId="3" fillId="0" borderId="0" xfId="49" applyFont="1" applyFill="1" applyAlignment="1">
      <alignment horizontal="right" vertical="top"/>
    </xf>
    <xf numFmtId="0" fontId="0" fillId="0" borderId="5" xfId="49" applyFont="1" applyFill="1" applyBorder="1" applyAlignment="1">
      <alignment vertical="center"/>
    </xf>
    <xf numFmtId="176" fontId="1" fillId="0" borderId="5" xfId="49" applyNumberFormat="1" applyFont="1" applyFill="1" applyBorder="1" applyAlignment="1">
      <alignment horizontal="right" vertical="center"/>
    </xf>
    <xf numFmtId="0" fontId="0" fillId="0" borderId="7" xfId="49" applyFont="1" applyFill="1" applyBorder="1" applyAlignment="1">
      <alignment horizontal="center" vertical="center"/>
    </xf>
    <xf numFmtId="0" fontId="0" fillId="0" borderId="8" xfId="49" applyFont="1" applyFill="1" applyBorder="1" applyAlignment="1">
      <alignment horizontal="center" vertical="center"/>
    </xf>
    <xf numFmtId="177" fontId="0" fillId="0" borderId="9" xfId="49" applyNumberFormat="1" applyFont="1" applyFill="1" applyBorder="1" applyAlignment="1">
      <alignment horizontal="right" vertical="center"/>
    </xf>
    <xf numFmtId="0" fontId="4" fillId="0" borderId="0" xfId="49" applyFont="1" applyFill="1" applyAlignment="1">
      <alignment vertical="top"/>
    </xf>
    <xf numFmtId="0" fontId="5" fillId="0" borderId="0" xfId="49" applyFont="1" applyFill="1" applyAlignment="1">
      <alignment horizontal="center" vertical="center" shrinkToFit="1"/>
    </xf>
    <xf numFmtId="0" fontId="6" fillId="0" borderId="0" xfId="49" applyFont="1" applyFill="1" applyAlignment="1">
      <alignment horizontal="center" vertical="center" shrinkToFit="1"/>
    </xf>
    <xf numFmtId="0" fontId="7" fillId="0" borderId="0" xfId="49" applyFont="1" applyFill="1" applyBorder="1" applyAlignment="1">
      <alignment horizontal="left" vertical="center"/>
    </xf>
    <xf numFmtId="0" fontId="7" fillId="0" borderId="1" xfId="49" applyFont="1" applyFill="1" applyBorder="1" applyAlignment="1">
      <alignment horizontal="center" vertical="center" shrinkToFit="1"/>
    </xf>
    <xf numFmtId="0" fontId="7" fillId="0" borderId="2" xfId="49" applyFont="1" applyFill="1" applyBorder="1" applyAlignment="1">
      <alignment horizontal="center" vertical="center" shrinkToFit="1"/>
    </xf>
    <xf numFmtId="0" fontId="7" fillId="0" borderId="3" xfId="49" applyFont="1" applyFill="1" applyBorder="1" applyAlignment="1">
      <alignment horizontal="center" vertical="center" shrinkToFit="1"/>
    </xf>
    <xf numFmtId="0" fontId="8" fillId="0" borderId="0" xfId="49" applyFont="1" applyFill="1" applyAlignment="1">
      <alignment horizontal="right" vertical="center"/>
    </xf>
    <xf numFmtId="0" fontId="7" fillId="0" borderId="4" xfId="49" applyFont="1" applyFill="1" applyBorder="1" applyAlignment="1">
      <alignment horizontal="center" vertical="center" shrinkToFit="1"/>
    </xf>
    <xf numFmtId="0" fontId="7" fillId="0" borderId="5" xfId="49" applyFont="1" applyFill="1" applyBorder="1" applyAlignment="1">
      <alignment horizontal="center" vertical="center" shrinkToFit="1"/>
    </xf>
    <xf numFmtId="178" fontId="7" fillId="0" borderId="6" xfId="49" applyNumberFormat="1" applyFont="1" applyFill="1" applyBorder="1" applyAlignment="1">
      <alignment horizontal="center" vertical="center" shrinkToFit="1"/>
    </xf>
    <xf numFmtId="0" fontId="9" fillId="0" borderId="5" xfId="49" applyFont="1" applyFill="1" applyBorder="1" applyAlignment="1">
      <alignment horizontal="center" vertical="center" shrinkToFit="1"/>
    </xf>
    <xf numFmtId="0" fontId="7" fillId="0" borderId="7" xfId="49" applyFont="1" applyFill="1" applyBorder="1" applyAlignment="1">
      <alignment horizontal="center" vertical="center" shrinkToFit="1"/>
    </xf>
    <xf numFmtId="0" fontId="9" fillId="0" borderId="8" xfId="49" applyFont="1" applyFill="1" applyBorder="1" applyAlignment="1">
      <alignment horizontal="center" vertical="center" shrinkToFit="1"/>
    </xf>
    <xf numFmtId="0" fontId="7" fillId="0" borderId="8" xfId="49" applyFont="1" applyFill="1" applyBorder="1" applyAlignment="1">
      <alignment horizontal="center" vertical="center" shrinkToFit="1"/>
    </xf>
    <xf numFmtId="10" fontId="7" fillId="0" borderId="9" xfId="3" applyNumberFormat="1" applyFont="1" applyFill="1" applyBorder="1" applyAlignment="1" applyProtection="1">
      <alignment horizontal="right" vertical="center" shrinkToFi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view="pageBreakPreview" zoomScale="85" zoomScaleNormal="100" workbookViewId="0">
      <selection activeCell="G8" sqref="G8"/>
    </sheetView>
  </sheetViews>
  <sheetFormatPr defaultColWidth="10.625" defaultRowHeight="49.5" customHeight="1" outlineLevelRow="7" outlineLevelCol="4"/>
  <cols>
    <col min="1" max="1" width="14.5" style="22" customWidth="1"/>
    <col min="2" max="2" width="20.35" style="22" customWidth="1"/>
    <col min="3" max="3" width="22.8166666666667" style="22" customWidth="1"/>
    <col min="4" max="4" width="23.1" style="22" customWidth="1"/>
    <col min="5" max="6" width="13.95" style="37" customWidth="1"/>
    <col min="7" max="248" width="10.625" style="22"/>
    <col min="249" max="249" width="7.375" style="22" customWidth="1"/>
    <col min="250" max="250" width="14" style="22" customWidth="1"/>
    <col min="251" max="251" width="43.875" style="22" customWidth="1"/>
    <col min="252" max="252" width="17.125" style="22" customWidth="1"/>
    <col min="253" max="253" width="17.375" style="22" customWidth="1"/>
    <col min="254" max="504" width="10.625" style="22"/>
    <col min="505" max="505" width="7.375" style="22" customWidth="1"/>
    <col min="506" max="506" width="14" style="22" customWidth="1"/>
    <col min="507" max="507" width="43.875" style="22" customWidth="1"/>
    <col min="508" max="508" width="17.125" style="22" customWidth="1"/>
    <col min="509" max="509" width="17.375" style="22" customWidth="1"/>
    <col min="510" max="760" width="10.625" style="22"/>
    <col min="761" max="761" width="7.375" style="22" customWidth="1"/>
    <col min="762" max="762" width="14" style="22" customWidth="1"/>
    <col min="763" max="763" width="43.875" style="22" customWidth="1"/>
    <col min="764" max="764" width="17.125" style="22" customWidth="1"/>
    <col min="765" max="765" width="17.375" style="22" customWidth="1"/>
    <col min="766" max="1016" width="10.625" style="22"/>
    <col min="1017" max="1017" width="7.375" style="22" customWidth="1"/>
    <col min="1018" max="1018" width="14" style="22" customWidth="1"/>
    <col min="1019" max="1019" width="43.875" style="22" customWidth="1"/>
    <col min="1020" max="1020" width="17.125" style="22" customWidth="1"/>
    <col min="1021" max="1021" width="17.375" style="22" customWidth="1"/>
    <col min="1022" max="1272" width="10.625" style="22"/>
    <col min="1273" max="1273" width="7.375" style="22" customWidth="1"/>
    <col min="1274" max="1274" width="14" style="22" customWidth="1"/>
    <col min="1275" max="1275" width="43.875" style="22" customWidth="1"/>
    <col min="1276" max="1276" width="17.125" style="22" customWidth="1"/>
    <col min="1277" max="1277" width="17.375" style="22" customWidth="1"/>
    <col min="1278" max="1528" width="10.625" style="22"/>
    <col min="1529" max="1529" width="7.375" style="22" customWidth="1"/>
    <col min="1530" max="1530" width="14" style="22" customWidth="1"/>
    <col min="1531" max="1531" width="43.875" style="22" customWidth="1"/>
    <col min="1532" max="1532" width="17.125" style="22" customWidth="1"/>
    <col min="1533" max="1533" width="17.375" style="22" customWidth="1"/>
    <col min="1534" max="1784" width="10.625" style="22"/>
    <col min="1785" max="1785" width="7.375" style="22" customWidth="1"/>
    <col min="1786" max="1786" width="14" style="22" customWidth="1"/>
    <col min="1787" max="1787" width="43.875" style="22" customWidth="1"/>
    <col min="1788" max="1788" width="17.125" style="22" customWidth="1"/>
    <col min="1789" max="1789" width="17.375" style="22" customWidth="1"/>
    <col min="1790" max="2040" width="10.625" style="22"/>
    <col min="2041" max="2041" width="7.375" style="22" customWidth="1"/>
    <col min="2042" max="2042" width="14" style="22" customWidth="1"/>
    <col min="2043" max="2043" width="43.875" style="22" customWidth="1"/>
    <col min="2044" max="2044" width="17.125" style="22" customWidth="1"/>
    <col min="2045" max="2045" width="17.375" style="22" customWidth="1"/>
    <col min="2046" max="2296" width="10.625" style="22"/>
    <col min="2297" max="2297" width="7.375" style="22" customWidth="1"/>
    <col min="2298" max="2298" width="14" style="22" customWidth="1"/>
    <col min="2299" max="2299" width="43.875" style="22" customWidth="1"/>
    <col min="2300" max="2300" width="17.125" style="22" customWidth="1"/>
    <col min="2301" max="2301" width="17.375" style="22" customWidth="1"/>
    <col min="2302" max="2552" width="10.625" style="22"/>
    <col min="2553" max="2553" width="7.375" style="22" customWidth="1"/>
    <col min="2554" max="2554" width="14" style="22" customWidth="1"/>
    <col min="2555" max="2555" width="43.875" style="22" customWidth="1"/>
    <col min="2556" max="2556" width="17.125" style="22" customWidth="1"/>
    <col min="2557" max="2557" width="17.375" style="22" customWidth="1"/>
    <col min="2558" max="2808" width="10.625" style="22"/>
    <col min="2809" max="2809" width="7.375" style="22" customWidth="1"/>
    <col min="2810" max="2810" width="14" style="22" customWidth="1"/>
    <col min="2811" max="2811" width="43.875" style="22" customWidth="1"/>
    <col min="2812" max="2812" width="17.125" style="22" customWidth="1"/>
    <col min="2813" max="2813" width="17.375" style="22" customWidth="1"/>
    <col min="2814" max="3064" width="10.625" style="22"/>
    <col min="3065" max="3065" width="7.375" style="22" customWidth="1"/>
    <col min="3066" max="3066" width="14" style="22" customWidth="1"/>
    <col min="3067" max="3067" width="43.875" style="22" customWidth="1"/>
    <col min="3068" max="3068" width="17.125" style="22" customWidth="1"/>
    <col min="3069" max="3069" width="17.375" style="22" customWidth="1"/>
    <col min="3070" max="3320" width="10.625" style="22"/>
    <col min="3321" max="3321" width="7.375" style="22" customWidth="1"/>
    <col min="3322" max="3322" width="14" style="22" customWidth="1"/>
    <col min="3323" max="3323" width="43.875" style="22" customWidth="1"/>
    <col min="3324" max="3324" width="17.125" style="22" customWidth="1"/>
    <col min="3325" max="3325" width="17.375" style="22" customWidth="1"/>
    <col min="3326" max="3576" width="10.625" style="22"/>
    <col min="3577" max="3577" width="7.375" style="22" customWidth="1"/>
    <col min="3578" max="3578" width="14" style="22" customWidth="1"/>
    <col min="3579" max="3579" width="43.875" style="22" customWidth="1"/>
    <col min="3580" max="3580" width="17.125" style="22" customWidth="1"/>
    <col min="3581" max="3581" width="17.375" style="22" customWidth="1"/>
    <col min="3582" max="3832" width="10.625" style="22"/>
    <col min="3833" max="3833" width="7.375" style="22" customWidth="1"/>
    <col min="3834" max="3834" width="14" style="22" customWidth="1"/>
    <col min="3835" max="3835" width="43.875" style="22" customWidth="1"/>
    <col min="3836" max="3836" width="17.125" style="22" customWidth="1"/>
    <col min="3837" max="3837" width="17.375" style="22" customWidth="1"/>
    <col min="3838" max="4088" width="10.625" style="22"/>
    <col min="4089" max="4089" width="7.375" style="22" customWidth="1"/>
    <col min="4090" max="4090" width="14" style="22" customWidth="1"/>
    <col min="4091" max="4091" width="43.875" style="22" customWidth="1"/>
    <col min="4092" max="4092" width="17.125" style="22" customWidth="1"/>
    <col min="4093" max="4093" width="17.375" style="22" customWidth="1"/>
    <col min="4094" max="4344" width="10.625" style="22"/>
    <col min="4345" max="4345" width="7.375" style="22" customWidth="1"/>
    <col min="4346" max="4346" width="14" style="22" customWidth="1"/>
    <col min="4347" max="4347" width="43.875" style="22" customWidth="1"/>
    <col min="4348" max="4348" width="17.125" style="22" customWidth="1"/>
    <col min="4349" max="4349" width="17.375" style="22" customWidth="1"/>
    <col min="4350" max="4600" width="10.625" style="22"/>
    <col min="4601" max="4601" width="7.375" style="22" customWidth="1"/>
    <col min="4602" max="4602" width="14" style="22" customWidth="1"/>
    <col min="4603" max="4603" width="43.875" style="22" customWidth="1"/>
    <col min="4604" max="4604" width="17.125" style="22" customWidth="1"/>
    <col min="4605" max="4605" width="17.375" style="22" customWidth="1"/>
    <col min="4606" max="4856" width="10.625" style="22"/>
    <col min="4857" max="4857" width="7.375" style="22" customWidth="1"/>
    <col min="4858" max="4858" width="14" style="22" customWidth="1"/>
    <col min="4859" max="4859" width="43.875" style="22" customWidth="1"/>
    <col min="4860" max="4860" width="17.125" style="22" customWidth="1"/>
    <col min="4861" max="4861" width="17.375" style="22" customWidth="1"/>
    <col min="4862" max="5112" width="10.625" style="22"/>
    <col min="5113" max="5113" width="7.375" style="22" customWidth="1"/>
    <col min="5114" max="5114" width="14" style="22" customWidth="1"/>
    <col min="5115" max="5115" width="43.875" style="22" customWidth="1"/>
    <col min="5116" max="5116" width="17.125" style="22" customWidth="1"/>
    <col min="5117" max="5117" width="17.375" style="22" customWidth="1"/>
    <col min="5118" max="5368" width="10.625" style="22"/>
    <col min="5369" max="5369" width="7.375" style="22" customWidth="1"/>
    <col min="5370" max="5370" width="14" style="22" customWidth="1"/>
    <col min="5371" max="5371" width="43.875" style="22" customWidth="1"/>
    <col min="5372" max="5372" width="17.125" style="22" customWidth="1"/>
    <col min="5373" max="5373" width="17.375" style="22" customWidth="1"/>
    <col min="5374" max="5624" width="10.625" style="22"/>
    <col min="5625" max="5625" width="7.375" style="22" customWidth="1"/>
    <col min="5626" max="5626" width="14" style="22" customWidth="1"/>
    <col min="5627" max="5627" width="43.875" style="22" customWidth="1"/>
    <col min="5628" max="5628" width="17.125" style="22" customWidth="1"/>
    <col min="5629" max="5629" width="17.375" style="22" customWidth="1"/>
    <col min="5630" max="5880" width="10.625" style="22"/>
    <col min="5881" max="5881" width="7.375" style="22" customWidth="1"/>
    <col min="5882" max="5882" width="14" style="22" customWidth="1"/>
    <col min="5883" max="5883" width="43.875" style="22" customWidth="1"/>
    <col min="5884" max="5884" width="17.125" style="22" customWidth="1"/>
    <col min="5885" max="5885" width="17.375" style="22" customWidth="1"/>
    <col min="5886" max="6136" width="10.625" style="22"/>
    <col min="6137" max="6137" width="7.375" style="22" customWidth="1"/>
    <col min="6138" max="6138" width="14" style="22" customWidth="1"/>
    <col min="6139" max="6139" width="43.875" style="22" customWidth="1"/>
    <col min="6140" max="6140" width="17.125" style="22" customWidth="1"/>
    <col min="6141" max="6141" width="17.375" style="22" customWidth="1"/>
    <col min="6142" max="6392" width="10.625" style="22"/>
    <col min="6393" max="6393" width="7.375" style="22" customWidth="1"/>
    <col min="6394" max="6394" width="14" style="22" customWidth="1"/>
    <col min="6395" max="6395" width="43.875" style="22" customWidth="1"/>
    <col min="6396" max="6396" width="17.125" style="22" customWidth="1"/>
    <col min="6397" max="6397" width="17.375" style="22" customWidth="1"/>
    <col min="6398" max="6648" width="10.625" style="22"/>
    <col min="6649" max="6649" width="7.375" style="22" customWidth="1"/>
    <col min="6650" max="6650" width="14" style="22" customWidth="1"/>
    <col min="6651" max="6651" width="43.875" style="22" customWidth="1"/>
    <col min="6652" max="6652" width="17.125" style="22" customWidth="1"/>
    <col min="6653" max="6653" width="17.375" style="22" customWidth="1"/>
    <col min="6654" max="6904" width="10.625" style="22"/>
    <col min="6905" max="6905" width="7.375" style="22" customWidth="1"/>
    <col min="6906" max="6906" width="14" style="22" customWidth="1"/>
    <col min="6907" max="6907" width="43.875" style="22" customWidth="1"/>
    <col min="6908" max="6908" width="17.125" style="22" customWidth="1"/>
    <col min="6909" max="6909" width="17.375" style="22" customWidth="1"/>
    <col min="6910" max="7160" width="10.625" style="22"/>
    <col min="7161" max="7161" width="7.375" style="22" customWidth="1"/>
    <col min="7162" max="7162" width="14" style="22" customWidth="1"/>
    <col min="7163" max="7163" width="43.875" style="22" customWidth="1"/>
    <col min="7164" max="7164" width="17.125" style="22" customWidth="1"/>
    <col min="7165" max="7165" width="17.375" style="22" customWidth="1"/>
    <col min="7166" max="7416" width="10.625" style="22"/>
    <col min="7417" max="7417" width="7.375" style="22" customWidth="1"/>
    <col min="7418" max="7418" width="14" style="22" customWidth="1"/>
    <col min="7419" max="7419" width="43.875" style="22" customWidth="1"/>
    <col min="7420" max="7420" width="17.125" style="22" customWidth="1"/>
    <col min="7421" max="7421" width="17.375" style="22" customWidth="1"/>
    <col min="7422" max="7672" width="10.625" style="22"/>
    <col min="7673" max="7673" width="7.375" style="22" customWidth="1"/>
    <col min="7674" max="7674" width="14" style="22" customWidth="1"/>
    <col min="7675" max="7675" width="43.875" style="22" customWidth="1"/>
    <col min="7676" max="7676" width="17.125" style="22" customWidth="1"/>
    <col min="7677" max="7677" width="17.375" style="22" customWidth="1"/>
    <col min="7678" max="7928" width="10.625" style="22"/>
    <col min="7929" max="7929" width="7.375" style="22" customWidth="1"/>
    <col min="7930" max="7930" width="14" style="22" customWidth="1"/>
    <col min="7931" max="7931" width="43.875" style="22" customWidth="1"/>
    <col min="7932" max="7932" width="17.125" style="22" customWidth="1"/>
    <col min="7933" max="7933" width="17.375" style="22" customWidth="1"/>
    <col min="7934" max="8184" width="10.625" style="22"/>
    <col min="8185" max="8185" width="7.375" style="22" customWidth="1"/>
    <col min="8186" max="8186" width="14" style="22" customWidth="1"/>
    <col min="8187" max="8187" width="43.875" style="22" customWidth="1"/>
    <col min="8188" max="8188" width="17.125" style="22" customWidth="1"/>
    <col min="8189" max="8189" width="17.375" style="22" customWidth="1"/>
    <col min="8190" max="8440" width="10.625" style="22"/>
    <col min="8441" max="8441" width="7.375" style="22" customWidth="1"/>
    <col min="8442" max="8442" width="14" style="22" customWidth="1"/>
    <col min="8443" max="8443" width="43.875" style="22" customWidth="1"/>
    <col min="8444" max="8444" width="17.125" style="22" customWidth="1"/>
    <col min="8445" max="8445" width="17.375" style="22" customWidth="1"/>
    <col min="8446" max="8696" width="10.625" style="22"/>
    <col min="8697" max="8697" width="7.375" style="22" customWidth="1"/>
    <col min="8698" max="8698" width="14" style="22" customWidth="1"/>
    <col min="8699" max="8699" width="43.875" style="22" customWidth="1"/>
    <col min="8700" max="8700" width="17.125" style="22" customWidth="1"/>
    <col min="8701" max="8701" width="17.375" style="22" customWidth="1"/>
    <col min="8702" max="8952" width="10.625" style="22"/>
    <col min="8953" max="8953" width="7.375" style="22" customWidth="1"/>
    <col min="8954" max="8954" width="14" style="22" customWidth="1"/>
    <col min="8955" max="8955" width="43.875" style="22" customWidth="1"/>
    <col min="8956" max="8956" width="17.125" style="22" customWidth="1"/>
    <col min="8957" max="8957" width="17.375" style="22" customWidth="1"/>
    <col min="8958" max="9208" width="10.625" style="22"/>
    <col min="9209" max="9209" width="7.375" style="22" customWidth="1"/>
    <col min="9210" max="9210" width="14" style="22" customWidth="1"/>
    <col min="9211" max="9211" width="43.875" style="22" customWidth="1"/>
    <col min="9212" max="9212" width="17.125" style="22" customWidth="1"/>
    <col min="9213" max="9213" width="17.375" style="22" customWidth="1"/>
    <col min="9214" max="9464" width="10.625" style="22"/>
    <col min="9465" max="9465" width="7.375" style="22" customWidth="1"/>
    <col min="9466" max="9466" width="14" style="22" customWidth="1"/>
    <col min="9467" max="9467" width="43.875" style="22" customWidth="1"/>
    <col min="9468" max="9468" width="17.125" style="22" customWidth="1"/>
    <col min="9469" max="9469" width="17.375" style="22" customWidth="1"/>
    <col min="9470" max="9720" width="10.625" style="22"/>
    <col min="9721" max="9721" width="7.375" style="22" customWidth="1"/>
    <col min="9722" max="9722" width="14" style="22" customWidth="1"/>
    <col min="9723" max="9723" width="43.875" style="22" customWidth="1"/>
    <col min="9724" max="9724" width="17.125" style="22" customWidth="1"/>
    <col min="9725" max="9725" width="17.375" style="22" customWidth="1"/>
    <col min="9726" max="9976" width="10.625" style="22"/>
    <col min="9977" max="9977" width="7.375" style="22" customWidth="1"/>
    <col min="9978" max="9978" width="14" style="22" customWidth="1"/>
    <col min="9979" max="9979" width="43.875" style="22" customWidth="1"/>
    <col min="9980" max="9980" width="17.125" style="22" customWidth="1"/>
    <col min="9981" max="9981" width="17.375" style="22" customWidth="1"/>
    <col min="9982" max="10232" width="10.625" style="22"/>
    <col min="10233" max="10233" width="7.375" style="22" customWidth="1"/>
    <col min="10234" max="10234" width="14" style="22" customWidth="1"/>
    <col min="10235" max="10235" width="43.875" style="22" customWidth="1"/>
    <col min="10236" max="10236" width="17.125" style="22" customWidth="1"/>
    <col min="10237" max="10237" width="17.375" style="22" customWidth="1"/>
    <col min="10238" max="10488" width="10.625" style="22"/>
    <col min="10489" max="10489" width="7.375" style="22" customWidth="1"/>
    <col min="10490" max="10490" width="14" style="22" customWidth="1"/>
    <col min="10491" max="10491" width="43.875" style="22" customWidth="1"/>
    <col min="10492" max="10492" width="17.125" style="22" customWidth="1"/>
    <col min="10493" max="10493" width="17.375" style="22" customWidth="1"/>
    <col min="10494" max="10744" width="10.625" style="22"/>
    <col min="10745" max="10745" width="7.375" style="22" customWidth="1"/>
    <col min="10746" max="10746" width="14" style="22" customWidth="1"/>
    <col min="10747" max="10747" width="43.875" style="22" customWidth="1"/>
    <col min="10748" max="10748" width="17.125" style="22" customWidth="1"/>
    <col min="10749" max="10749" width="17.375" style="22" customWidth="1"/>
    <col min="10750" max="11000" width="10.625" style="22"/>
    <col min="11001" max="11001" width="7.375" style="22" customWidth="1"/>
    <col min="11002" max="11002" width="14" style="22" customWidth="1"/>
    <col min="11003" max="11003" width="43.875" style="22" customWidth="1"/>
    <col min="11004" max="11004" width="17.125" style="22" customWidth="1"/>
    <col min="11005" max="11005" width="17.375" style="22" customWidth="1"/>
    <col min="11006" max="11256" width="10.625" style="22"/>
    <col min="11257" max="11257" width="7.375" style="22" customWidth="1"/>
    <col min="11258" max="11258" width="14" style="22" customWidth="1"/>
    <col min="11259" max="11259" width="43.875" style="22" customWidth="1"/>
    <col min="11260" max="11260" width="17.125" style="22" customWidth="1"/>
    <col min="11261" max="11261" width="17.375" style="22" customWidth="1"/>
    <col min="11262" max="11512" width="10.625" style="22"/>
    <col min="11513" max="11513" width="7.375" style="22" customWidth="1"/>
    <col min="11514" max="11514" width="14" style="22" customWidth="1"/>
    <col min="11515" max="11515" width="43.875" style="22" customWidth="1"/>
    <col min="11516" max="11516" width="17.125" style="22" customWidth="1"/>
    <col min="11517" max="11517" width="17.375" style="22" customWidth="1"/>
    <col min="11518" max="11768" width="10.625" style="22"/>
    <col min="11769" max="11769" width="7.375" style="22" customWidth="1"/>
    <col min="11770" max="11770" width="14" style="22" customWidth="1"/>
    <col min="11771" max="11771" width="43.875" style="22" customWidth="1"/>
    <col min="11772" max="11772" width="17.125" style="22" customWidth="1"/>
    <col min="11773" max="11773" width="17.375" style="22" customWidth="1"/>
    <col min="11774" max="12024" width="10.625" style="22"/>
    <col min="12025" max="12025" width="7.375" style="22" customWidth="1"/>
    <col min="12026" max="12026" width="14" style="22" customWidth="1"/>
    <col min="12027" max="12027" width="43.875" style="22" customWidth="1"/>
    <col min="12028" max="12028" width="17.125" style="22" customWidth="1"/>
    <col min="12029" max="12029" width="17.375" style="22" customWidth="1"/>
    <col min="12030" max="12280" width="10.625" style="22"/>
    <col min="12281" max="12281" width="7.375" style="22" customWidth="1"/>
    <col min="12282" max="12282" width="14" style="22" customWidth="1"/>
    <col min="12283" max="12283" width="43.875" style="22" customWidth="1"/>
    <col min="12284" max="12284" width="17.125" style="22" customWidth="1"/>
    <col min="12285" max="12285" width="17.375" style="22" customWidth="1"/>
    <col min="12286" max="12536" width="10.625" style="22"/>
    <col min="12537" max="12537" width="7.375" style="22" customWidth="1"/>
    <col min="12538" max="12538" width="14" style="22" customWidth="1"/>
    <col min="12539" max="12539" width="43.875" style="22" customWidth="1"/>
    <col min="12540" max="12540" width="17.125" style="22" customWidth="1"/>
    <col min="12541" max="12541" width="17.375" style="22" customWidth="1"/>
    <col min="12542" max="12792" width="10.625" style="22"/>
    <col min="12793" max="12793" width="7.375" style="22" customWidth="1"/>
    <col min="12794" max="12794" width="14" style="22" customWidth="1"/>
    <col min="12795" max="12795" width="43.875" style="22" customWidth="1"/>
    <col min="12796" max="12796" width="17.125" style="22" customWidth="1"/>
    <col min="12797" max="12797" width="17.375" style="22" customWidth="1"/>
    <col min="12798" max="13048" width="10.625" style="22"/>
    <col min="13049" max="13049" width="7.375" style="22" customWidth="1"/>
    <col min="13050" max="13050" width="14" style="22" customWidth="1"/>
    <col min="13051" max="13051" width="43.875" style="22" customWidth="1"/>
    <col min="13052" max="13052" width="17.125" style="22" customWidth="1"/>
    <col min="13053" max="13053" width="17.375" style="22" customWidth="1"/>
    <col min="13054" max="13304" width="10.625" style="22"/>
    <col min="13305" max="13305" width="7.375" style="22" customWidth="1"/>
    <col min="13306" max="13306" width="14" style="22" customWidth="1"/>
    <col min="13307" max="13307" width="43.875" style="22" customWidth="1"/>
    <col min="13308" max="13308" width="17.125" style="22" customWidth="1"/>
    <col min="13309" max="13309" width="17.375" style="22" customWidth="1"/>
    <col min="13310" max="13560" width="10.625" style="22"/>
    <col min="13561" max="13561" width="7.375" style="22" customWidth="1"/>
    <col min="13562" max="13562" width="14" style="22" customWidth="1"/>
    <col min="13563" max="13563" width="43.875" style="22" customWidth="1"/>
    <col min="13564" max="13564" width="17.125" style="22" customWidth="1"/>
    <col min="13565" max="13565" width="17.375" style="22" customWidth="1"/>
    <col min="13566" max="13816" width="10.625" style="22"/>
    <col min="13817" max="13817" width="7.375" style="22" customWidth="1"/>
    <col min="13818" max="13818" width="14" style="22" customWidth="1"/>
    <col min="13819" max="13819" width="43.875" style="22" customWidth="1"/>
    <col min="13820" max="13820" width="17.125" style="22" customWidth="1"/>
    <col min="13821" max="13821" width="17.375" style="22" customWidth="1"/>
    <col min="13822" max="14072" width="10.625" style="22"/>
    <col min="14073" max="14073" width="7.375" style="22" customWidth="1"/>
    <col min="14074" max="14074" width="14" style="22" customWidth="1"/>
    <col min="14075" max="14075" width="43.875" style="22" customWidth="1"/>
    <col min="14076" max="14076" width="17.125" style="22" customWidth="1"/>
    <col min="14077" max="14077" width="17.375" style="22" customWidth="1"/>
    <col min="14078" max="14328" width="10.625" style="22"/>
    <col min="14329" max="14329" width="7.375" style="22" customWidth="1"/>
    <col min="14330" max="14330" width="14" style="22" customWidth="1"/>
    <col min="14331" max="14331" width="43.875" style="22" customWidth="1"/>
    <col min="14332" max="14332" width="17.125" style="22" customWidth="1"/>
    <col min="14333" max="14333" width="17.375" style="22" customWidth="1"/>
    <col min="14334" max="14584" width="10.625" style="22"/>
    <col min="14585" max="14585" width="7.375" style="22" customWidth="1"/>
    <col min="14586" max="14586" width="14" style="22" customWidth="1"/>
    <col min="14587" max="14587" width="43.875" style="22" customWidth="1"/>
    <col min="14588" max="14588" width="17.125" style="22" customWidth="1"/>
    <col min="14589" max="14589" width="17.375" style="22" customWidth="1"/>
    <col min="14590" max="14840" width="10.625" style="22"/>
    <col min="14841" max="14841" width="7.375" style="22" customWidth="1"/>
    <col min="14842" max="14842" width="14" style="22" customWidth="1"/>
    <col min="14843" max="14843" width="43.875" style="22" customWidth="1"/>
    <col min="14844" max="14844" width="17.125" style="22" customWidth="1"/>
    <col min="14845" max="14845" width="17.375" style="22" customWidth="1"/>
    <col min="14846" max="15096" width="10.625" style="22"/>
    <col min="15097" max="15097" width="7.375" style="22" customWidth="1"/>
    <col min="15098" max="15098" width="14" style="22" customWidth="1"/>
    <col min="15099" max="15099" width="43.875" style="22" customWidth="1"/>
    <col min="15100" max="15100" width="17.125" style="22" customWidth="1"/>
    <col min="15101" max="15101" width="17.375" style="22" customWidth="1"/>
    <col min="15102" max="15352" width="10.625" style="22"/>
    <col min="15353" max="15353" width="7.375" style="22" customWidth="1"/>
    <col min="15354" max="15354" width="14" style="22" customWidth="1"/>
    <col min="15355" max="15355" width="43.875" style="22" customWidth="1"/>
    <col min="15356" max="15356" width="17.125" style="22" customWidth="1"/>
    <col min="15357" max="15357" width="17.375" style="22" customWidth="1"/>
    <col min="15358" max="15608" width="10.625" style="22"/>
    <col min="15609" max="15609" width="7.375" style="22" customWidth="1"/>
    <col min="15610" max="15610" width="14" style="22" customWidth="1"/>
    <col min="15611" max="15611" width="43.875" style="22" customWidth="1"/>
    <col min="15612" max="15612" width="17.125" style="22" customWidth="1"/>
    <col min="15613" max="15613" width="17.375" style="22" customWidth="1"/>
    <col min="15614" max="15864" width="10.625" style="22"/>
    <col min="15865" max="15865" width="7.375" style="22" customWidth="1"/>
    <col min="15866" max="15866" width="14" style="22" customWidth="1"/>
    <col min="15867" max="15867" width="43.875" style="22" customWidth="1"/>
    <col min="15868" max="15868" width="17.125" style="22" customWidth="1"/>
    <col min="15869" max="15869" width="17.375" style="22" customWidth="1"/>
    <col min="15870" max="16120" width="10.625" style="22"/>
    <col min="16121" max="16121" width="7.375" style="22" customWidth="1"/>
    <col min="16122" max="16122" width="14" style="22" customWidth="1"/>
    <col min="16123" max="16123" width="43.875" style="22" customWidth="1"/>
    <col min="16124" max="16124" width="17.125" style="22" customWidth="1"/>
    <col min="16125" max="16125" width="17.375" style="22" customWidth="1"/>
    <col min="16126" max="16384" width="10.625" style="22"/>
  </cols>
  <sheetData>
    <row r="1" ht="66" customHeight="1" spans="1:5">
      <c r="A1" s="38" t="s">
        <v>0</v>
      </c>
      <c r="B1" s="39"/>
      <c r="C1" s="39"/>
      <c r="D1" s="39"/>
    </row>
    <row r="2" ht="66" customHeight="1" spans="1:5">
      <c r="A2" s="40" t="s">
        <v>1</v>
      </c>
      <c r="B2" s="40"/>
      <c r="C2" s="40"/>
      <c r="D2" s="40"/>
    </row>
    <row r="3" ht="66" customHeight="1" spans="1:5">
      <c r="A3" s="41" t="s">
        <v>2</v>
      </c>
      <c r="B3" s="42" t="s">
        <v>3</v>
      </c>
      <c r="C3" s="42" t="s">
        <v>4</v>
      </c>
      <c r="D3" s="43" t="s">
        <v>5</v>
      </c>
      <c r="E3" s="44"/>
    </row>
    <row r="4" ht="66" customHeight="1" spans="1:5">
      <c r="A4" s="45">
        <f>ROW()-3</f>
        <v>1</v>
      </c>
      <c r="B4" s="46" t="s">
        <v>6</v>
      </c>
      <c r="C4" s="46" t="s">
        <v>7</v>
      </c>
      <c r="D4" s="47">
        <f>'100章'!F8</f>
        <v>83150</v>
      </c>
      <c r="E4" s="44"/>
    </row>
    <row r="5" ht="66" customHeight="1" spans="1:5">
      <c r="A5" s="45">
        <f>ROW()-3</f>
        <v>2</v>
      </c>
      <c r="B5" s="46" t="s">
        <v>8</v>
      </c>
      <c r="C5" s="46" t="s">
        <v>9</v>
      </c>
      <c r="D5" s="47">
        <f>'800章'!G49</f>
        <v>0</v>
      </c>
      <c r="E5" s="44"/>
    </row>
    <row r="6" ht="66" customHeight="1" spans="1:5">
      <c r="A6" s="45">
        <f>ROW()-3</f>
        <v>3</v>
      </c>
      <c r="B6" s="46" t="s">
        <v>10</v>
      </c>
      <c r="C6" s="46"/>
      <c r="D6" s="47">
        <f>SUM(D4:D5)</f>
        <v>83150</v>
      </c>
      <c r="E6" s="44"/>
    </row>
    <row r="7" ht="66" customHeight="1" spans="1:5">
      <c r="A7" s="45">
        <v>4</v>
      </c>
      <c r="B7" s="48" t="s">
        <v>11</v>
      </c>
      <c r="C7" s="46"/>
      <c r="D7" s="47">
        <f>D6</f>
        <v>83150</v>
      </c>
      <c r="E7" s="44"/>
    </row>
    <row r="8" ht="66" customHeight="1" spans="1:5">
      <c r="A8" s="49">
        <v>5</v>
      </c>
      <c r="B8" s="50" t="s">
        <v>12</v>
      </c>
      <c r="C8" s="51"/>
      <c r="D8" s="52"/>
      <c r="E8" s="44"/>
    </row>
  </sheetData>
  <mergeCells count="5">
    <mergeCell ref="A1:D1"/>
    <mergeCell ref="A2:D2"/>
    <mergeCell ref="B6:C6"/>
    <mergeCell ref="B7:C7"/>
    <mergeCell ref="B8:C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view="pageBreakPreview" zoomScaleNormal="85" workbookViewId="0">
      <selection activeCell="A2" sqref="A2:F2"/>
    </sheetView>
  </sheetViews>
  <sheetFormatPr defaultColWidth="10.625" defaultRowHeight="31.5" customHeight="1" outlineLevelRow="7" outlineLevelCol="6"/>
  <cols>
    <col min="1" max="1" width="8.2" style="21" customWidth="1"/>
    <col min="2" max="2" width="30.4" style="22" customWidth="1"/>
    <col min="3" max="3" width="7.8" style="22" customWidth="1"/>
    <col min="4" max="4" width="7.5" style="22" customWidth="1"/>
    <col min="5" max="5" width="13.6" style="22" customWidth="1"/>
    <col min="6" max="6" width="14.2" style="22" customWidth="1"/>
    <col min="7" max="7" width="30.425" style="22" customWidth="1"/>
    <col min="8" max="8" width="20.0083333333333" style="22" customWidth="1"/>
    <col min="9" max="9" width="19.4916666666667" style="22" customWidth="1"/>
    <col min="10" max="16384" width="10.625" style="22"/>
  </cols>
  <sheetData>
    <row r="1" customHeight="1" spans="1:7">
      <c r="A1" s="2" t="s">
        <v>13</v>
      </c>
      <c r="B1" s="2"/>
      <c r="C1" s="2"/>
      <c r="D1" s="2"/>
      <c r="E1" s="2"/>
      <c r="F1" s="2"/>
    </row>
    <row r="2" customHeight="1" spans="1:7">
      <c r="A2" s="3" t="s">
        <v>14</v>
      </c>
      <c r="B2" s="3"/>
      <c r="C2" s="3"/>
      <c r="D2" s="3"/>
      <c r="E2" s="3"/>
      <c r="F2" s="3"/>
    </row>
    <row r="3" ht="36" customHeight="1" spans="1:7">
      <c r="A3" s="23" t="s">
        <v>15</v>
      </c>
      <c r="B3" s="24" t="s">
        <v>16</v>
      </c>
      <c r="C3" s="24" t="s">
        <v>17</v>
      </c>
      <c r="D3" s="24" t="s">
        <v>18</v>
      </c>
      <c r="E3" s="24" t="s">
        <v>19</v>
      </c>
      <c r="F3" s="25" t="s">
        <v>20</v>
      </c>
    </row>
    <row r="4" ht="36" customHeight="1" spans="1:7">
      <c r="A4" s="26">
        <v>101</v>
      </c>
      <c r="B4" s="27" t="s">
        <v>21</v>
      </c>
      <c r="C4" s="28" t="s">
        <v>22</v>
      </c>
      <c r="D4" s="28">
        <v>1</v>
      </c>
      <c r="E4" s="29">
        <v>12302.5</v>
      </c>
      <c r="F4" s="30">
        <f>ROUND(E4*D4,0)</f>
        <v>12303</v>
      </c>
      <c r="G4" s="31"/>
    </row>
    <row r="5" ht="36" customHeight="1" spans="1:7">
      <c r="A5" s="26">
        <v>102</v>
      </c>
      <c r="B5" s="32" t="s">
        <v>23</v>
      </c>
      <c r="C5" s="28" t="s">
        <v>22</v>
      </c>
      <c r="D5" s="28">
        <v>1</v>
      </c>
      <c r="E5" s="29">
        <v>45453.7</v>
      </c>
      <c r="F5" s="30">
        <f>ROUND(E5*D5,0)</f>
        <v>45454</v>
      </c>
      <c r="G5" s="31"/>
    </row>
    <row r="6" ht="36" customHeight="1" spans="1:7">
      <c r="A6" s="26">
        <v>103</v>
      </c>
      <c r="B6" s="32" t="s">
        <v>24</v>
      </c>
      <c r="C6" s="28" t="s">
        <v>22</v>
      </c>
      <c r="D6" s="28">
        <v>1</v>
      </c>
      <c r="E6" s="29">
        <v>9500</v>
      </c>
      <c r="F6" s="30">
        <f>ROUND(E6*D6,0)</f>
        <v>9500</v>
      </c>
      <c r="G6" s="33"/>
    </row>
    <row r="7" ht="36" customHeight="1" spans="1:7">
      <c r="A7" s="26">
        <v>104</v>
      </c>
      <c r="B7" s="32" t="s">
        <v>25</v>
      </c>
      <c r="C7" s="28" t="s">
        <v>22</v>
      </c>
      <c r="D7" s="28">
        <v>1</v>
      </c>
      <c r="E7" s="29">
        <v>15892.55</v>
      </c>
      <c r="F7" s="30">
        <f>ROUND(E7*D7,0)</f>
        <v>15893</v>
      </c>
    </row>
    <row r="8" ht="33" customHeight="1" spans="1:7">
      <c r="A8" s="34" t="s">
        <v>26</v>
      </c>
      <c r="B8" s="35"/>
      <c r="C8" s="35"/>
      <c r="D8" s="35"/>
      <c r="E8" s="35"/>
      <c r="F8" s="36">
        <f>SUM(F4:F7)</f>
        <v>83150</v>
      </c>
    </row>
  </sheetData>
  <sheetProtection algorithmName="SHA-512" hashValue="dvGDUxe5SO81p8xZ1B8CNYhU/EDXdgwcCjQ+QEgvTR6N5WJ7/30azVdJImTi49Bo3pKXSzL2hmUYc9+LyV+dkA==" saltValue="4ZOk4LNYlIDZ6XobQB/Q3Q==" spinCount="100000" sheet="1" objects="1"/>
  <mergeCells count="3">
    <mergeCell ref="A1:F1"/>
    <mergeCell ref="A2:F2"/>
    <mergeCell ref="A8:E8"/>
  </mergeCells>
  <printOptions horizontalCentered="1"/>
  <pageMargins left="0.389583333333333" right="0.389583333333333" top="0.751388888888889" bottom="0.751388888888889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tabSelected="1" view="pageBreakPreview" zoomScaleNormal="100" workbookViewId="0">
      <selection activeCell="K9" sqref="K9"/>
    </sheetView>
  </sheetViews>
  <sheetFormatPr defaultColWidth="9" defaultRowHeight="15.6" outlineLevelCol="7"/>
  <cols>
    <col min="1" max="1" width="9" customWidth="1"/>
    <col min="2" max="2" width="28.6" customWidth="1"/>
    <col min="3" max="3" width="5.2" customWidth="1"/>
    <col min="4" max="4" width="5.2" style="1" customWidth="1"/>
    <col min="5" max="5" width="12.7" style="1" customWidth="1"/>
    <col min="6" max="6" width="12" style="1" customWidth="1"/>
    <col min="7" max="7" width="10.1" customWidth="1"/>
    <col min="8" max="8" width="6.6" customWidth="1"/>
    <col min="9" max="10" width="14.125" customWidth="1"/>
  </cols>
  <sheetData>
    <row r="1" ht="25.8" spans="1:8">
      <c r="A1" s="2" t="s">
        <v>13</v>
      </c>
      <c r="B1" s="2"/>
      <c r="C1" s="2"/>
      <c r="D1" s="2"/>
      <c r="E1" s="2"/>
      <c r="F1" s="2"/>
      <c r="G1" s="2"/>
      <c r="H1" s="2"/>
    </row>
    <row r="2" ht="27" customHeight="1" spans="1:8">
      <c r="A2" s="3" t="s">
        <v>14</v>
      </c>
      <c r="B2" s="3"/>
      <c r="C2" s="3"/>
      <c r="D2" s="3"/>
      <c r="E2" s="3"/>
      <c r="F2" s="3"/>
      <c r="G2" s="3"/>
      <c r="H2" s="3"/>
    </row>
    <row r="3" ht="20" customHeight="1" spans="1:8">
      <c r="A3" s="4" t="s">
        <v>27</v>
      </c>
      <c r="B3" s="5" t="s">
        <v>28</v>
      </c>
      <c r="C3" s="5" t="s">
        <v>17</v>
      </c>
      <c r="D3" s="5" t="s">
        <v>18</v>
      </c>
      <c r="E3" s="5" t="s">
        <v>29</v>
      </c>
      <c r="F3" s="5" t="s">
        <v>30</v>
      </c>
      <c r="G3" s="5" t="s">
        <v>31</v>
      </c>
      <c r="H3" s="6" t="s">
        <v>32</v>
      </c>
    </row>
    <row r="4" ht="20" customHeight="1" spans="1:8">
      <c r="A4" s="7" t="s">
        <v>33</v>
      </c>
      <c r="B4" s="8" t="s">
        <v>34</v>
      </c>
      <c r="C4" s="9"/>
      <c r="D4" s="9"/>
      <c r="E4" s="9"/>
      <c r="F4" s="9"/>
      <c r="G4" s="10"/>
      <c r="H4" s="11"/>
    </row>
    <row r="5" ht="20" customHeight="1" spans="1:8">
      <c r="A5" s="7" t="s">
        <v>35</v>
      </c>
      <c r="B5" s="8" t="s">
        <v>36</v>
      </c>
      <c r="C5" s="9" t="s">
        <v>37</v>
      </c>
      <c r="D5" s="12">
        <v>56</v>
      </c>
      <c r="E5" s="13">
        <v>71920.23</v>
      </c>
      <c r="F5" s="13">
        <f>ROUND(E5*ROUND(汇总表!$D$8,2),2)</f>
        <v>0</v>
      </c>
      <c r="G5" s="14">
        <f>ROUND(F5*D5,0)</f>
        <v>0</v>
      </c>
      <c r="H5" s="15" t="s">
        <v>38</v>
      </c>
    </row>
    <row r="6" ht="20" customHeight="1" spans="1:8">
      <c r="A6" s="7" t="s">
        <v>39</v>
      </c>
      <c r="B6" s="8" t="s">
        <v>40</v>
      </c>
      <c r="C6" s="9" t="s">
        <v>37</v>
      </c>
      <c r="D6" s="12">
        <v>76</v>
      </c>
      <c r="E6" s="13">
        <v>74645.22</v>
      </c>
      <c r="F6" s="13">
        <f>ROUND(E6*ROUND(汇总表!$D$8,2),2)</f>
        <v>0</v>
      </c>
      <c r="G6" s="14">
        <f t="shared" ref="G6:G48" si="0">ROUND(F6*D6,0)</f>
        <v>0</v>
      </c>
      <c r="H6" s="15" t="s">
        <v>38</v>
      </c>
    </row>
    <row r="7" ht="35" customHeight="1" spans="1:8">
      <c r="A7" s="7" t="s">
        <v>41</v>
      </c>
      <c r="B7" s="8" t="s">
        <v>42</v>
      </c>
      <c r="C7" s="9" t="s">
        <v>37</v>
      </c>
      <c r="D7" s="12">
        <v>132</v>
      </c>
      <c r="E7" s="13">
        <v>12503.68</v>
      </c>
      <c r="F7" s="13">
        <f>ROUND(E7*ROUND(汇总表!$D$8,2),2)</f>
        <v>0</v>
      </c>
      <c r="G7" s="14">
        <f t="shared" si="0"/>
        <v>0</v>
      </c>
      <c r="H7" s="11"/>
    </row>
    <row r="8" ht="20" customHeight="1" spans="1:8">
      <c r="A8" s="7" t="s">
        <v>43</v>
      </c>
      <c r="B8" s="8" t="s">
        <v>44</v>
      </c>
      <c r="C8" s="9" t="s">
        <v>37</v>
      </c>
      <c r="D8" s="12">
        <v>56</v>
      </c>
      <c r="E8" s="13">
        <v>5000</v>
      </c>
      <c r="F8" s="13">
        <f>ROUND(E8*ROUND(汇总表!$D$8,2),2)</f>
        <v>0</v>
      </c>
      <c r="G8" s="14">
        <f t="shared" si="0"/>
        <v>0</v>
      </c>
      <c r="H8" s="11"/>
    </row>
    <row r="9" ht="20" customHeight="1" spans="1:8">
      <c r="A9" s="7" t="s">
        <v>45</v>
      </c>
      <c r="B9" s="8" t="s">
        <v>46</v>
      </c>
      <c r="C9" s="9" t="s">
        <v>37</v>
      </c>
      <c r="D9" s="12">
        <v>76</v>
      </c>
      <c r="E9" s="13">
        <v>5000</v>
      </c>
      <c r="F9" s="13">
        <f>ROUND(E9*ROUND(汇总表!$D$8,2),2)</f>
        <v>0</v>
      </c>
      <c r="G9" s="14">
        <f t="shared" si="0"/>
        <v>0</v>
      </c>
      <c r="H9" s="11"/>
    </row>
    <row r="10" ht="20" customHeight="1" spans="1:8">
      <c r="A10" s="7" t="s">
        <v>47</v>
      </c>
      <c r="B10" s="8" t="s">
        <v>48</v>
      </c>
      <c r="C10" s="9" t="s">
        <v>37</v>
      </c>
      <c r="D10" s="12">
        <v>132</v>
      </c>
      <c r="E10" s="13">
        <v>5000</v>
      </c>
      <c r="F10" s="13">
        <f>ROUND(E10*ROUND(汇总表!$D$8,2),2)</f>
        <v>0</v>
      </c>
      <c r="G10" s="14">
        <f t="shared" si="0"/>
        <v>0</v>
      </c>
      <c r="H10" s="11"/>
    </row>
    <row r="11" ht="20" customHeight="1" spans="1:8">
      <c r="A11" s="7" t="s">
        <v>49</v>
      </c>
      <c r="B11" s="8" t="s">
        <v>50</v>
      </c>
      <c r="C11" s="9" t="s">
        <v>37</v>
      </c>
      <c r="D11" s="12">
        <v>132</v>
      </c>
      <c r="E11" s="13">
        <v>13113.27</v>
      </c>
      <c r="F11" s="13">
        <f>ROUND(E11*ROUND(汇总表!$D$8,2),2)</f>
        <v>0</v>
      </c>
      <c r="G11" s="14">
        <f t="shared" si="0"/>
        <v>0</v>
      </c>
      <c r="H11" s="11"/>
    </row>
    <row r="12" ht="20" customHeight="1" spans="1:8">
      <c r="A12" s="7" t="s">
        <v>51</v>
      </c>
      <c r="B12" s="8" t="s">
        <v>52</v>
      </c>
      <c r="C12" s="9" t="s">
        <v>37</v>
      </c>
      <c r="D12" s="12">
        <v>7</v>
      </c>
      <c r="E12" s="13">
        <v>7063.86</v>
      </c>
      <c r="F12" s="13">
        <f>ROUND(E12*ROUND(汇总表!$D$8,2),2)</f>
        <v>0</v>
      </c>
      <c r="G12" s="14">
        <f t="shared" si="0"/>
        <v>0</v>
      </c>
      <c r="H12" s="11"/>
    </row>
    <row r="13" ht="20" customHeight="1" spans="1:8">
      <c r="A13" s="7" t="s">
        <v>53</v>
      </c>
      <c r="B13" s="8" t="s">
        <v>54</v>
      </c>
      <c r="C13" s="9" t="s">
        <v>55</v>
      </c>
      <c r="D13" s="12">
        <v>132</v>
      </c>
      <c r="E13" s="13">
        <v>951.55</v>
      </c>
      <c r="F13" s="13">
        <f>ROUND(E13*ROUND(汇总表!$D$8,2),2)</f>
        <v>0</v>
      </c>
      <c r="G13" s="14">
        <f t="shared" si="0"/>
        <v>0</v>
      </c>
      <c r="H13" s="11"/>
    </row>
    <row r="14" ht="20" customHeight="1" spans="1:8">
      <c r="A14" s="7" t="s">
        <v>56</v>
      </c>
      <c r="B14" s="8" t="s">
        <v>57</v>
      </c>
      <c r="C14" s="9"/>
      <c r="D14" s="9"/>
      <c r="E14" s="13"/>
      <c r="F14" s="13"/>
      <c r="G14" s="14"/>
      <c r="H14" s="11"/>
    </row>
    <row r="15" ht="20" customHeight="1" spans="1:8">
      <c r="A15" s="7" t="s">
        <v>58</v>
      </c>
      <c r="B15" s="8" t="s">
        <v>59</v>
      </c>
      <c r="C15" s="9" t="s">
        <v>37</v>
      </c>
      <c r="D15" s="12">
        <v>132</v>
      </c>
      <c r="E15" s="13">
        <v>270</v>
      </c>
      <c r="F15" s="13">
        <f>ROUND(E15*ROUND(汇总表!$D$8,2),2)</f>
        <v>0</v>
      </c>
      <c r="G15" s="14">
        <f t="shared" si="0"/>
        <v>0</v>
      </c>
      <c r="H15" s="11"/>
    </row>
    <row r="16" ht="20" customHeight="1" spans="1:8">
      <c r="A16" s="7" t="s">
        <v>60</v>
      </c>
      <c r="B16" s="8" t="s">
        <v>61</v>
      </c>
      <c r="C16" s="9" t="s">
        <v>55</v>
      </c>
      <c r="D16" s="12">
        <v>132</v>
      </c>
      <c r="E16" s="13">
        <v>1000</v>
      </c>
      <c r="F16" s="13">
        <f>ROUND(E16*ROUND(汇总表!$D$8,2),2)</f>
        <v>0</v>
      </c>
      <c r="G16" s="14">
        <f t="shared" si="0"/>
        <v>0</v>
      </c>
      <c r="H16" s="11"/>
    </row>
    <row r="17" ht="20" customHeight="1" spans="1:8">
      <c r="A17" s="7" t="s">
        <v>62</v>
      </c>
      <c r="B17" s="8" t="s">
        <v>63</v>
      </c>
      <c r="C17" s="9" t="s">
        <v>55</v>
      </c>
      <c r="D17" s="12">
        <v>132</v>
      </c>
      <c r="E17" s="13">
        <v>1000</v>
      </c>
      <c r="F17" s="13">
        <f>ROUND(E17*ROUND(汇总表!$D$8,2),2)</f>
        <v>0</v>
      </c>
      <c r="G17" s="14">
        <f t="shared" si="0"/>
        <v>0</v>
      </c>
      <c r="H17" s="11"/>
    </row>
    <row r="18" ht="20" customHeight="1" spans="1:8">
      <c r="A18" s="7" t="s">
        <v>64</v>
      </c>
      <c r="B18" s="8" t="s">
        <v>65</v>
      </c>
      <c r="C18" s="9" t="s">
        <v>37</v>
      </c>
      <c r="D18" s="12">
        <v>132</v>
      </c>
      <c r="E18" s="13">
        <v>500</v>
      </c>
      <c r="F18" s="13">
        <f>ROUND(E18*ROUND(汇总表!$D$8,2),2)</f>
        <v>0</v>
      </c>
      <c r="G18" s="14">
        <f t="shared" si="0"/>
        <v>0</v>
      </c>
      <c r="H18" s="11"/>
    </row>
    <row r="19" ht="20" customHeight="1" spans="1:8">
      <c r="A19" s="7" t="s">
        <v>66</v>
      </c>
      <c r="B19" s="8" t="s">
        <v>67</v>
      </c>
      <c r="C19" s="9" t="s">
        <v>68</v>
      </c>
      <c r="D19" s="12">
        <v>132</v>
      </c>
      <c r="E19" s="13">
        <v>300</v>
      </c>
      <c r="F19" s="13">
        <f>ROUND(E19*ROUND(汇总表!$D$8,2),2)</f>
        <v>0</v>
      </c>
      <c r="G19" s="14">
        <f t="shared" si="0"/>
        <v>0</v>
      </c>
      <c r="H19" s="11"/>
    </row>
    <row r="20" ht="20" customHeight="1" spans="1:8">
      <c r="A20" s="7" t="s">
        <v>69</v>
      </c>
      <c r="B20" s="8" t="s">
        <v>70</v>
      </c>
      <c r="C20" s="9" t="s">
        <v>55</v>
      </c>
      <c r="D20" s="12">
        <v>132</v>
      </c>
      <c r="E20" s="13">
        <v>800</v>
      </c>
      <c r="F20" s="13">
        <f>ROUND(E20*ROUND(汇总表!$D$8,2),2)</f>
        <v>0</v>
      </c>
      <c r="G20" s="14">
        <f t="shared" si="0"/>
        <v>0</v>
      </c>
      <c r="H20" s="11"/>
    </row>
    <row r="21" ht="20" customHeight="1" spans="1:8">
      <c r="A21" s="7" t="s">
        <v>71</v>
      </c>
      <c r="B21" s="8" t="s">
        <v>72</v>
      </c>
      <c r="C21" s="9"/>
      <c r="D21" s="9"/>
      <c r="E21" s="13"/>
      <c r="F21" s="13"/>
      <c r="G21" s="14"/>
      <c r="H21" s="11"/>
    </row>
    <row r="22" ht="35" customHeight="1" spans="1:8">
      <c r="A22" s="7" t="s">
        <v>73</v>
      </c>
      <c r="B22" s="8" t="s">
        <v>74</v>
      </c>
      <c r="C22" s="9" t="s">
        <v>75</v>
      </c>
      <c r="D22" s="12">
        <v>1</v>
      </c>
      <c r="E22" s="13">
        <v>67966</v>
      </c>
      <c r="F22" s="13">
        <f>ROUND(E22*ROUND(汇总表!$D$8,2),2)</f>
        <v>0</v>
      </c>
      <c r="G22" s="14">
        <f t="shared" si="0"/>
        <v>0</v>
      </c>
      <c r="H22" s="11"/>
    </row>
    <row r="23" ht="35" customHeight="1" spans="1:8">
      <c r="A23" s="7" t="s">
        <v>76</v>
      </c>
      <c r="B23" s="8" t="s">
        <v>77</v>
      </c>
      <c r="C23" s="9" t="s">
        <v>75</v>
      </c>
      <c r="D23" s="12">
        <v>1</v>
      </c>
      <c r="E23" s="13">
        <v>67966</v>
      </c>
      <c r="F23" s="13">
        <f>ROUND(E23*ROUND(汇总表!$D$8,2),2)</f>
        <v>0</v>
      </c>
      <c r="G23" s="14">
        <f t="shared" si="0"/>
        <v>0</v>
      </c>
      <c r="H23" s="11"/>
    </row>
    <row r="24" ht="35" customHeight="1" spans="1:8">
      <c r="A24" s="7" t="s">
        <v>78</v>
      </c>
      <c r="B24" s="8" t="s">
        <v>79</v>
      </c>
      <c r="C24" s="9" t="s">
        <v>75</v>
      </c>
      <c r="D24" s="12">
        <v>1</v>
      </c>
      <c r="E24" s="13">
        <v>50410</v>
      </c>
      <c r="F24" s="13">
        <f>ROUND(E24*ROUND(汇总表!$D$8,2),2)</f>
        <v>0</v>
      </c>
      <c r="G24" s="14">
        <f t="shared" si="0"/>
        <v>0</v>
      </c>
      <c r="H24" s="11"/>
    </row>
    <row r="25" ht="35" customHeight="1" spans="1:8">
      <c r="A25" s="7" t="s">
        <v>80</v>
      </c>
      <c r="B25" s="8" t="s">
        <v>81</v>
      </c>
      <c r="C25" s="9" t="s">
        <v>55</v>
      </c>
      <c r="D25" s="12">
        <v>1</v>
      </c>
      <c r="E25" s="13">
        <v>20000</v>
      </c>
      <c r="F25" s="13">
        <f>ROUND(E25*ROUND(汇总表!$D$8,2),2)</f>
        <v>0</v>
      </c>
      <c r="G25" s="14">
        <f t="shared" si="0"/>
        <v>0</v>
      </c>
      <c r="H25" s="11"/>
    </row>
    <row r="26" ht="20" customHeight="1" spans="1:8">
      <c r="A26" s="7" t="s">
        <v>82</v>
      </c>
      <c r="B26" s="8" t="s">
        <v>83</v>
      </c>
      <c r="C26" s="9"/>
      <c r="D26" s="9"/>
      <c r="E26" s="13"/>
      <c r="F26" s="13"/>
      <c r="G26" s="14"/>
      <c r="H26" s="11"/>
    </row>
    <row r="27" ht="20" customHeight="1" spans="1:8">
      <c r="A27" s="7" t="s">
        <v>84</v>
      </c>
      <c r="B27" s="8" t="s">
        <v>85</v>
      </c>
      <c r="C27" s="9" t="s">
        <v>37</v>
      </c>
      <c r="D27" s="12">
        <v>30</v>
      </c>
      <c r="E27" s="13">
        <v>9874.43</v>
      </c>
      <c r="F27" s="13">
        <f>ROUND(E27*ROUND(汇总表!$D$8,2),2)</f>
        <v>0</v>
      </c>
      <c r="G27" s="14">
        <f t="shared" si="0"/>
        <v>0</v>
      </c>
      <c r="H27" s="11"/>
    </row>
    <row r="28" ht="20" customHeight="1" spans="1:8">
      <c r="A28" s="7" t="s">
        <v>86</v>
      </c>
      <c r="B28" s="8" t="s">
        <v>87</v>
      </c>
      <c r="C28" s="9"/>
      <c r="D28" s="9"/>
      <c r="E28" s="13"/>
      <c r="F28" s="13"/>
      <c r="G28" s="14"/>
      <c r="H28" s="11"/>
    </row>
    <row r="29" ht="20" customHeight="1" spans="1:8">
      <c r="A29" s="7" t="s">
        <v>88</v>
      </c>
      <c r="B29" s="8" t="s">
        <v>89</v>
      </c>
      <c r="C29" s="9" t="s">
        <v>37</v>
      </c>
      <c r="D29" s="12">
        <v>65</v>
      </c>
      <c r="E29" s="13">
        <v>1134.8</v>
      </c>
      <c r="F29" s="13">
        <f>ROUND(E29*ROUND(汇总表!$D$8,2),2)</f>
        <v>0</v>
      </c>
      <c r="G29" s="14">
        <f t="shared" si="0"/>
        <v>0</v>
      </c>
      <c r="H29" s="11"/>
    </row>
    <row r="30" ht="20" customHeight="1" spans="1:8">
      <c r="A30" s="7" t="s">
        <v>90</v>
      </c>
      <c r="B30" s="8" t="s">
        <v>91</v>
      </c>
      <c r="C30" s="9" t="s">
        <v>55</v>
      </c>
      <c r="D30" s="12">
        <v>65</v>
      </c>
      <c r="E30" s="13">
        <v>2616.18</v>
      </c>
      <c r="F30" s="13">
        <f>ROUND(E30*ROUND(汇总表!$D$8,2),2)</f>
        <v>0</v>
      </c>
      <c r="G30" s="14">
        <f t="shared" si="0"/>
        <v>0</v>
      </c>
      <c r="H30" s="11"/>
    </row>
    <row r="31" ht="20" customHeight="1" spans="1:8">
      <c r="A31" s="7" t="s">
        <v>92</v>
      </c>
      <c r="B31" s="8" t="s">
        <v>93</v>
      </c>
      <c r="C31" s="9" t="s">
        <v>37</v>
      </c>
      <c r="D31" s="12">
        <v>1</v>
      </c>
      <c r="E31" s="13">
        <v>6420</v>
      </c>
      <c r="F31" s="13">
        <f>ROUND(E31*ROUND(汇总表!$D$8,2),2)</f>
        <v>0</v>
      </c>
      <c r="G31" s="14">
        <f t="shared" si="0"/>
        <v>0</v>
      </c>
      <c r="H31" s="11"/>
    </row>
    <row r="32" ht="20" customHeight="1" spans="1:8">
      <c r="A32" s="7" t="s">
        <v>94</v>
      </c>
      <c r="B32" s="8" t="s">
        <v>95</v>
      </c>
      <c r="C32" s="9" t="s">
        <v>55</v>
      </c>
      <c r="D32" s="12">
        <v>5</v>
      </c>
      <c r="E32" s="13">
        <v>459.4</v>
      </c>
      <c r="F32" s="13">
        <f>ROUND(E32*ROUND(汇总表!$D$8,2),2)</f>
        <v>0</v>
      </c>
      <c r="G32" s="14">
        <f t="shared" si="0"/>
        <v>0</v>
      </c>
      <c r="H32" s="11"/>
    </row>
    <row r="33" ht="20" customHeight="1" spans="1:8">
      <c r="A33" s="7" t="s">
        <v>96</v>
      </c>
      <c r="B33" s="8" t="s">
        <v>97</v>
      </c>
      <c r="C33" s="9" t="s">
        <v>68</v>
      </c>
      <c r="D33" s="12">
        <v>10</v>
      </c>
      <c r="E33" s="13">
        <v>464</v>
      </c>
      <c r="F33" s="13">
        <f>ROUND(E33*ROUND(汇总表!$D$8,2),2)</f>
        <v>0</v>
      </c>
      <c r="G33" s="14">
        <f t="shared" si="0"/>
        <v>0</v>
      </c>
      <c r="H33" s="11"/>
    </row>
    <row r="34" ht="20" customHeight="1" spans="1:8">
      <c r="A34" s="7" t="s">
        <v>98</v>
      </c>
      <c r="B34" s="8" t="s">
        <v>99</v>
      </c>
      <c r="C34" s="9" t="s">
        <v>37</v>
      </c>
      <c r="D34" s="12">
        <v>1</v>
      </c>
      <c r="E34" s="13">
        <v>2601</v>
      </c>
      <c r="F34" s="13">
        <f>ROUND(E34*ROUND(汇总表!$D$8,2),2)</f>
        <v>0</v>
      </c>
      <c r="G34" s="14">
        <f t="shared" si="0"/>
        <v>0</v>
      </c>
      <c r="H34" s="11"/>
    </row>
    <row r="35" ht="20" customHeight="1" spans="1:8">
      <c r="A35" s="7" t="s">
        <v>100</v>
      </c>
      <c r="B35" s="8" t="s">
        <v>101</v>
      </c>
      <c r="C35" s="9" t="s">
        <v>37</v>
      </c>
      <c r="D35" s="12">
        <v>154</v>
      </c>
      <c r="E35" s="13">
        <v>1266.69</v>
      </c>
      <c r="F35" s="13">
        <f>ROUND(E35*ROUND(汇总表!$D$8,2),2)</f>
        <v>0</v>
      </c>
      <c r="G35" s="14">
        <f t="shared" si="0"/>
        <v>0</v>
      </c>
      <c r="H35" s="11"/>
    </row>
    <row r="36" ht="20" customHeight="1" spans="1:8">
      <c r="A36" s="7" t="s">
        <v>102</v>
      </c>
      <c r="B36" s="8" t="s">
        <v>103</v>
      </c>
      <c r="C36" s="9" t="s">
        <v>55</v>
      </c>
      <c r="D36" s="12">
        <v>3</v>
      </c>
      <c r="E36" s="13">
        <v>2620.33</v>
      </c>
      <c r="F36" s="13">
        <f>ROUND(E36*ROUND(汇总表!$D$8,2),2)</f>
        <v>0</v>
      </c>
      <c r="G36" s="14">
        <f t="shared" si="0"/>
        <v>0</v>
      </c>
      <c r="H36" s="11"/>
    </row>
    <row r="37" ht="20" customHeight="1" spans="1:8">
      <c r="A37" s="7" t="s">
        <v>104</v>
      </c>
      <c r="B37" s="8" t="s">
        <v>105</v>
      </c>
      <c r="C37" s="9" t="s">
        <v>37</v>
      </c>
      <c r="D37" s="12">
        <v>3</v>
      </c>
      <c r="E37" s="13">
        <v>653</v>
      </c>
      <c r="F37" s="13">
        <f>ROUND(E37*ROUND(汇总表!$D$8,2),2)</f>
        <v>0</v>
      </c>
      <c r="G37" s="14">
        <f t="shared" si="0"/>
        <v>0</v>
      </c>
      <c r="H37" s="11"/>
    </row>
    <row r="38" ht="20" customHeight="1" spans="1:8">
      <c r="A38" s="7" t="s">
        <v>106</v>
      </c>
      <c r="B38" s="8" t="s">
        <v>107</v>
      </c>
      <c r="C38" s="9" t="s">
        <v>55</v>
      </c>
      <c r="D38" s="12">
        <v>4</v>
      </c>
      <c r="E38" s="13">
        <v>666.25</v>
      </c>
      <c r="F38" s="13">
        <f>ROUND(E38*ROUND(汇总表!$D$8,2),2)</f>
        <v>0</v>
      </c>
      <c r="G38" s="14">
        <f t="shared" si="0"/>
        <v>0</v>
      </c>
      <c r="H38" s="11"/>
    </row>
    <row r="39" ht="20" customHeight="1" spans="1:8">
      <c r="A39" s="7" t="s">
        <v>108</v>
      </c>
      <c r="B39" s="8" t="s">
        <v>109</v>
      </c>
      <c r="C39" s="9" t="s">
        <v>110</v>
      </c>
      <c r="D39" s="12">
        <v>7150</v>
      </c>
      <c r="E39" s="13">
        <v>18.61</v>
      </c>
      <c r="F39" s="13">
        <f>ROUND(E39*ROUND(汇总表!$D$8,2),2)</f>
        <v>0</v>
      </c>
      <c r="G39" s="14">
        <f t="shared" si="0"/>
        <v>0</v>
      </c>
      <c r="H39" s="11"/>
    </row>
    <row r="40" ht="20" customHeight="1" spans="1:8">
      <c r="A40" s="7" t="s">
        <v>111</v>
      </c>
      <c r="B40" s="8" t="s">
        <v>112</v>
      </c>
      <c r="C40" s="9" t="s">
        <v>110</v>
      </c>
      <c r="D40" s="12">
        <v>500</v>
      </c>
      <c r="E40" s="13">
        <v>10.46</v>
      </c>
      <c r="F40" s="13">
        <f>ROUND(E40*ROUND(汇总表!$D$8,2),2)</f>
        <v>0</v>
      </c>
      <c r="G40" s="14">
        <f t="shared" si="0"/>
        <v>0</v>
      </c>
      <c r="H40" s="11"/>
    </row>
    <row r="41" ht="20" customHeight="1" spans="1:8">
      <c r="A41" s="7" t="s">
        <v>113</v>
      </c>
      <c r="B41" s="8" t="s">
        <v>114</v>
      </c>
      <c r="C41" s="9" t="s">
        <v>110</v>
      </c>
      <c r="D41" s="12">
        <v>2940</v>
      </c>
      <c r="E41" s="13">
        <v>4.93</v>
      </c>
      <c r="F41" s="13">
        <f>ROUND(E41*ROUND(汇总表!$D$8,2),2)</f>
        <v>0</v>
      </c>
      <c r="G41" s="14">
        <f t="shared" si="0"/>
        <v>0</v>
      </c>
      <c r="H41" s="11"/>
    </row>
    <row r="42" ht="20" customHeight="1" spans="1:8">
      <c r="A42" s="7" t="s">
        <v>115</v>
      </c>
      <c r="B42" s="8" t="s">
        <v>116</v>
      </c>
      <c r="C42" s="9" t="s">
        <v>110</v>
      </c>
      <c r="D42" s="12">
        <v>5650</v>
      </c>
      <c r="E42" s="13">
        <v>10.35</v>
      </c>
      <c r="F42" s="13">
        <f>ROUND(E42*ROUND(汇总表!$D$8,2),2)</f>
        <v>0</v>
      </c>
      <c r="G42" s="14">
        <f t="shared" si="0"/>
        <v>0</v>
      </c>
      <c r="H42" s="11"/>
    </row>
    <row r="43" ht="20" customHeight="1" spans="1:8">
      <c r="A43" s="7" t="s">
        <v>117</v>
      </c>
      <c r="B43" s="8" t="s">
        <v>118</v>
      </c>
      <c r="C43" s="9" t="s">
        <v>110</v>
      </c>
      <c r="D43" s="12">
        <v>2640</v>
      </c>
      <c r="E43" s="13">
        <v>13.46</v>
      </c>
      <c r="F43" s="13">
        <f>ROUND(E43*ROUND(汇总表!$D$8,2),2)</f>
        <v>0</v>
      </c>
      <c r="G43" s="14">
        <f t="shared" si="0"/>
        <v>0</v>
      </c>
      <c r="H43" s="11"/>
    </row>
    <row r="44" ht="20" customHeight="1" spans="1:8">
      <c r="A44" s="7" t="s">
        <v>119</v>
      </c>
      <c r="B44" s="8" t="s">
        <v>120</v>
      </c>
      <c r="C44" s="9"/>
      <c r="D44" s="9"/>
      <c r="E44" s="13"/>
      <c r="F44" s="13"/>
      <c r="G44" s="14"/>
      <c r="H44" s="11"/>
    </row>
    <row r="45" ht="20" customHeight="1" spans="1:8">
      <c r="A45" s="7" t="s">
        <v>121</v>
      </c>
      <c r="B45" s="8" t="s">
        <v>122</v>
      </c>
      <c r="C45" s="9" t="s">
        <v>75</v>
      </c>
      <c r="D45" s="12">
        <v>54</v>
      </c>
      <c r="E45" s="13">
        <v>3395.89</v>
      </c>
      <c r="F45" s="13">
        <f>ROUND(E45*ROUND(汇总表!$D$8,2),2)</f>
        <v>0</v>
      </c>
      <c r="G45" s="14">
        <f t="shared" si="0"/>
        <v>0</v>
      </c>
      <c r="H45" s="11"/>
    </row>
    <row r="46" ht="20" customHeight="1" spans="1:8">
      <c r="A46" s="7" t="s">
        <v>123</v>
      </c>
      <c r="B46" s="8" t="s">
        <v>124</v>
      </c>
      <c r="C46" s="9"/>
      <c r="D46" s="9"/>
      <c r="E46" s="13"/>
      <c r="F46" s="13"/>
      <c r="G46" s="14"/>
      <c r="H46" s="11"/>
    </row>
    <row r="47" ht="35" customHeight="1" spans="1:8">
      <c r="A47" s="7" t="s">
        <v>125</v>
      </c>
      <c r="B47" s="8" t="s">
        <v>126</v>
      </c>
      <c r="C47" s="9" t="s">
        <v>37</v>
      </c>
      <c r="D47" s="12">
        <v>3</v>
      </c>
      <c r="E47" s="13">
        <v>293.67</v>
      </c>
      <c r="F47" s="13">
        <f>ROUND(E47*ROUND(汇总表!$D$8,2),2)</f>
        <v>0</v>
      </c>
      <c r="G47" s="14">
        <f t="shared" si="0"/>
        <v>0</v>
      </c>
      <c r="H47" s="11"/>
    </row>
    <row r="48" ht="35" customHeight="1" spans="1:8">
      <c r="A48" s="7" t="s">
        <v>127</v>
      </c>
      <c r="B48" s="8" t="s">
        <v>128</v>
      </c>
      <c r="C48" s="9" t="s">
        <v>37</v>
      </c>
      <c r="D48" s="12">
        <v>132</v>
      </c>
      <c r="E48" s="13">
        <v>1458.68</v>
      </c>
      <c r="F48" s="13">
        <f>ROUND(E48*ROUND(汇总表!$D$8,2),2)</f>
        <v>0</v>
      </c>
      <c r="G48" s="14">
        <f t="shared" si="0"/>
        <v>0</v>
      </c>
      <c r="H48" s="11"/>
    </row>
    <row r="49" ht="24" customHeight="1" spans="1:8">
      <c r="A49" s="16" t="s">
        <v>129</v>
      </c>
      <c r="B49" s="17"/>
      <c r="C49" s="17"/>
      <c r="D49" s="17"/>
      <c r="E49" s="17"/>
      <c r="F49" s="17"/>
      <c r="G49" s="18">
        <f>SUM(G5:G48)</f>
        <v>0</v>
      </c>
      <c r="H49" s="19"/>
    </row>
    <row r="51" spans="1:8">
      <c r="G51" s="20"/>
    </row>
  </sheetData>
  <sheetProtection algorithmName="SHA-512" hashValue="Cjd0lBiEl3745NANQZYc8qk5hH6+f6WmSS2jdjh4YtcqBrPEAoIlQLosdl+IF+t+ksILTfOveNcaoRwnvqJC7w==" saltValue="Y/FJQKJTFpMH8GflmoNf2g==" spinCount="100000" sheet="1" objects="1"/>
  <mergeCells count="3">
    <mergeCell ref="A1:H1"/>
    <mergeCell ref="A2:H2"/>
    <mergeCell ref="A49:E49"/>
  </mergeCells>
  <printOptions horizontalCentered="1"/>
  <pageMargins left="0.389583333333333" right="0.389583333333333" top="0.708333333333333" bottom="0.708333333333333" header="0" footer="0"/>
  <pageSetup paperSize="9" fitToWidth="0" fitToHeight="0" orientation="portrait" horizontalDpi="6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 otherUserPermission="visible"/>
  <rangeList sheetStid="2" master="" otherUserPermission="visible"/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SmartCost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100章</vt:lpstr>
      <vt:lpstr>800章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SmartCost</dc:creator>
  <cp:lastModifiedBy>NTKO</cp:lastModifiedBy>
  <dcterms:created xsi:type="dcterms:W3CDTF">2026-02-03T07:06:00Z</dcterms:created>
  <cp:lastPrinted>2026-02-03T08:10:00Z</cp:lastPrinted>
  <dcterms:modified xsi:type="dcterms:W3CDTF">2026-02-11T00:48:41Z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5EB4560B04A64526BC3F098FCEC608EE_12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